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fs-server6\CLP\Retail and Small Business\2. Small Business\SBA PPP Pandemic 2020\Origination r2 1.2021\Marketing\"/>
    </mc:Choice>
  </mc:AlternateContent>
  <workbookProtection workbookAlgorithmName="SHA-512" workbookHashValue="6CF/eAbsl+9s1PNo7YfBW5AHhTZT88dB0Q+KrRqW/P0WtGiq0SKCH03Dw62oSAKWBSounGaT7FYM6AxXRWrrxw==" workbookSaltValue="HcSHAlguLFruwo7P7FhegA==" workbookSpinCount="100000" lockStructure="1"/>
  <bookViews>
    <workbookView xWindow="0" yWindow="0" windowWidth="28800" windowHeight="12000" tabRatio="747"/>
  </bookViews>
  <sheets>
    <sheet name="Instructions-READ FIRST" sheetId="30" r:id="rId1"/>
    <sheet name="Supp App" sheetId="1" state="hidden" r:id="rId2"/>
    <sheet name="Questions" sheetId="21" r:id="rId3"/>
    <sheet name="Corps &amp; Non-Profits" sheetId="18" r:id="rId4"/>
    <sheet name="Affiliate Definition" sheetId="4" state="hidden" r:id="rId5"/>
    <sheet name="Addendum C-Faith Based" sheetId="9" state="hidden" r:id="rId6"/>
    <sheet name="Self Employed (Gross Income)" sheetId="32" r:id="rId7"/>
    <sheet name="Self Employed (Net Profit)" sheetId="10" r:id="rId8"/>
    <sheet name="Farmer-Rancher" sheetId="16" r:id="rId9"/>
    <sheet name="Partnership" sheetId="14" r:id="rId10"/>
    <sheet name="Addendum A-Affiliate" sheetId="7" r:id="rId11"/>
    <sheet name="New Entity" sheetId="25" r:id="rId12"/>
    <sheet name="Seasonal Business" sheetId="24" r:id="rId13"/>
    <sheet name="Gross Receipts" sheetId="17" r:id="rId14"/>
    <sheet name="Payroll Cost Definition" sheetId="31" r:id="rId15"/>
    <sheet name="Data" sheetId="3" state="hidden" r:id="rId16"/>
    <sheet name="Examples" sheetId="2" state="hidden" r:id="rId17"/>
  </sheets>
  <externalReferences>
    <externalReference r:id="rId18"/>
    <externalReference r:id="rId19"/>
  </externalReferences>
  <definedNames>
    <definedName name="address">Data!$A$9:$A$10</definedName>
    <definedName name="Check1" localSheetId="3">'Corps &amp; Non-Profits'!#REF!</definedName>
    <definedName name="Check1" localSheetId="9">Partnership!#REF!</definedName>
    <definedName name="Check1" localSheetId="2">Questions!#REF!</definedName>
    <definedName name="Check1" localSheetId="6">'Self Employed (Gross Income)'!#REF!</definedName>
    <definedName name="Check1" localSheetId="7">'Self Employed (Net Profit)'!#REF!</definedName>
    <definedName name="Check1" localSheetId="1">'Supp App'!#REF!</definedName>
    <definedName name="_xlnm.Print_Area" localSheetId="3">'Corps &amp; Non-Profits'!$B$1:$T$89</definedName>
    <definedName name="_xlnm.Print_Area" localSheetId="8">'Farmer-Rancher'!$B$1:$S$92</definedName>
    <definedName name="_xlnm.Print_Area" localSheetId="0">'Instructions-READ FIRST'!$B$1:$E$29</definedName>
    <definedName name="_xlnm.Print_Area" localSheetId="9">Partnership!$B$1:$T$89</definedName>
    <definedName name="_xlnm.Print_Area" localSheetId="2">Questions!$A$1:$S$45</definedName>
    <definedName name="_xlnm.Print_Area" localSheetId="6">'Self Employed (Gross Income)'!$B$1:$S$99</definedName>
    <definedName name="_xlnm.Print_Area" localSheetId="7">'Self Employed (Net Profit)'!$B$1:$S$90</definedName>
    <definedName name="_xlnm.Print_Area" localSheetId="1">'Supp App'!$A$1:$S$99</definedName>
    <definedName name="size">Data!$A$5:$A$7</definedName>
    <definedName name="TaxRet">Data!$A$20:$A$25</definedName>
    <definedName name="YN" localSheetId="0">[1]Data!$A$1:$A$3</definedName>
    <definedName name="YN" localSheetId="14">[2]Data!$A$1:$A$3</definedName>
    <definedName name="YN">Data!$A$1:$A$3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4" i="14" l="1"/>
  <c r="F63" i="10" l="1"/>
  <c r="F63" i="32"/>
  <c r="F73" i="32" l="1"/>
  <c r="F74" i="32" s="1"/>
  <c r="C31" i="21" l="1"/>
  <c r="F77" i="10"/>
  <c r="F78" i="10" s="1"/>
  <c r="F85" i="32" l="1"/>
  <c r="B30" i="16"/>
  <c r="B29" i="16"/>
  <c r="B28" i="16"/>
  <c r="B34" i="32"/>
  <c r="B46" i="32"/>
  <c r="B45" i="32"/>
  <c r="B44" i="32"/>
  <c r="B43" i="32"/>
  <c r="B33" i="32"/>
  <c r="B33" i="10" l="1"/>
  <c r="B29" i="32"/>
  <c r="B28" i="32"/>
  <c r="B27" i="32"/>
  <c r="B34" i="10" l="1"/>
  <c r="C30" i="21"/>
  <c r="F86" i="32" l="1"/>
  <c r="O97" i="32"/>
  <c r="F97" i="32"/>
  <c r="B53" i="32"/>
  <c r="B52" i="32"/>
  <c r="B51" i="32"/>
  <c r="B50" i="32"/>
  <c r="B38" i="32"/>
  <c r="B37" i="32"/>
  <c r="B24" i="32"/>
  <c r="B21" i="32"/>
  <c r="B20" i="32"/>
  <c r="E7" i="32"/>
  <c r="F99" i="32" l="1"/>
  <c r="B20" i="14"/>
  <c r="B25" i="16"/>
  <c r="B24" i="10"/>
  <c r="E57" i="14" l="1"/>
  <c r="E59" i="14" s="1"/>
  <c r="E61" i="14" s="1"/>
  <c r="E7" i="24" l="1"/>
  <c r="B19" i="18" l="1"/>
  <c r="C6" i="7" l="1"/>
  <c r="E7" i="14"/>
  <c r="E7" i="16"/>
  <c r="E7" i="10"/>
  <c r="B44" i="14" l="1"/>
  <c r="B43" i="14"/>
  <c r="B40" i="14"/>
  <c r="B39" i="14"/>
  <c r="B38" i="14"/>
  <c r="B37" i="14"/>
  <c r="B33" i="14"/>
  <c r="B32" i="14"/>
  <c r="B31" i="14"/>
  <c r="B27" i="14"/>
  <c r="B26" i="14"/>
  <c r="B25" i="14"/>
  <c r="B54" i="16"/>
  <c r="B46" i="16"/>
  <c r="B45" i="16"/>
  <c r="B22" i="16"/>
  <c r="B21" i="16"/>
  <c r="B56" i="16"/>
  <c r="B55" i="16"/>
  <c r="B53" i="16"/>
  <c r="B52" i="16"/>
  <c r="B48" i="16"/>
  <c r="B47" i="16"/>
  <c r="B44" i="16"/>
  <c r="B39" i="16"/>
  <c r="B38" i="16"/>
  <c r="B35" i="16"/>
  <c r="B34" i="16"/>
  <c r="B21" i="10"/>
  <c r="B20" i="10"/>
  <c r="B53" i="10"/>
  <c r="B52" i="10"/>
  <c r="B51" i="10"/>
  <c r="B50" i="10"/>
  <c r="B38" i="10"/>
  <c r="B37" i="10"/>
  <c r="B46" i="10"/>
  <c r="B45" i="10"/>
  <c r="B44" i="10"/>
  <c r="B43" i="10"/>
  <c r="B29" i="10"/>
  <c r="B28" i="10"/>
  <c r="B27" i="10"/>
  <c r="B44" i="18"/>
  <c r="B43" i="18"/>
  <c r="B40" i="18"/>
  <c r="B39" i="18"/>
  <c r="B38" i="18"/>
  <c r="B37" i="18"/>
  <c r="B31" i="18"/>
  <c r="B30" i="18"/>
  <c r="B33" i="18"/>
  <c r="B32" i="18"/>
  <c r="B26" i="18"/>
  <c r="B25" i="18"/>
  <c r="B24" i="18"/>
  <c r="C25" i="25" l="1"/>
  <c r="C27" i="25" s="1"/>
  <c r="C21" i="24"/>
  <c r="C22" i="24" s="1"/>
  <c r="N87" i="14" l="1"/>
  <c r="E87" i="14"/>
  <c r="O90" i="16"/>
  <c r="F90" i="16"/>
  <c r="O88" i="10"/>
  <c r="F88" i="10"/>
  <c r="O87" i="18"/>
  <c r="F87" i="18"/>
  <c r="O76" i="18"/>
  <c r="F76" i="18"/>
  <c r="F7" i="18"/>
  <c r="F64" i="16"/>
  <c r="F78" i="16"/>
  <c r="E89" i="14" l="1"/>
  <c r="F92" i="16"/>
  <c r="F90" i="10"/>
  <c r="F78" i="18"/>
  <c r="F89" i="18"/>
  <c r="E73" i="14"/>
  <c r="F79" i="16"/>
  <c r="F60" i="18"/>
  <c r="F61" i="18" l="1"/>
  <c r="C59" i="1"/>
  <c r="C63" i="1" l="1"/>
  <c r="E80" i="1" l="1"/>
  <c r="E83" i="1" s="1"/>
  <c r="E75" i="14" l="1"/>
  <c r="A8" i="9" l="1"/>
  <c r="A7" i="9"/>
  <c r="A6" i="9"/>
  <c r="A5" i="9"/>
  <c r="A4" i="9"/>
  <c r="G21" i="7"/>
  <c r="O97" i="1" l="1"/>
  <c r="O98" i="1" s="1"/>
  <c r="J97" i="1" l="1"/>
  <c r="J98" i="1" s="1"/>
  <c r="C5" i="2" l="1"/>
  <c r="C6" i="2" s="1"/>
  <c r="C7" i="2" s="1"/>
  <c r="C9" i="2" s="1"/>
  <c r="E84" i="1"/>
  <c r="E85" i="1" s="1"/>
</calcChain>
</file>

<file path=xl/comments1.xml><?xml version="1.0" encoding="utf-8"?>
<comments xmlns="http://schemas.openxmlformats.org/spreadsheetml/2006/main">
  <authors>
    <author>HARDEGREE, MEREDITH L.</author>
  </authors>
  <commentList>
    <comment ref="D23" authorId="0" shapeId="0">
      <text>
        <r>
          <rPr>
            <sz val="9"/>
            <color indexed="81"/>
            <rFont val="Tahoma"/>
            <family val="2"/>
          </rPr>
          <t>2nd Draw PPP How to Calculate Revenue Reduction and Maximum Loan, Section 1 Question #4</t>
        </r>
      </text>
    </comment>
  </commentList>
</comments>
</file>

<file path=xl/comments2.xml><?xml version="1.0" encoding="utf-8"?>
<comments xmlns="http://schemas.openxmlformats.org/spreadsheetml/2006/main">
  <authors>
    <author>HARDEGREE, MEREDITH L.</author>
  </authors>
  <commentList>
    <comment ref="D26" authorId="0" shapeId="0">
      <text>
        <r>
          <rPr>
            <sz val="9"/>
            <color indexed="81"/>
            <rFont val="Tahoma"/>
            <family val="2"/>
          </rPr>
          <t>2nd Draw PPP How to Calculate Revenue Reduction and Maximum Loan, Section 1 Question #4</t>
        </r>
      </text>
    </comment>
  </commentList>
</comments>
</file>

<file path=xl/comments3.xml><?xml version="1.0" encoding="utf-8"?>
<comments xmlns="http://schemas.openxmlformats.org/spreadsheetml/2006/main">
  <authors>
    <author>HARDEGREE, MEREDITH L.</author>
  </authors>
  <commentList>
    <comment ref="D26" authorId="0" shapeId="0">
      <text>
        <r>
          <rPr>
            <sz val="9"/>
            <color indexed="81"/>
            <rFont val="Tahoma"/>
            <family val="2"/>
          </rPr>
          <t>2nd Draw PPP How to Calculate Revenue Reduction and Maximum Loan, Section 1 Question #4</t>
        </r>
      </text>
    </comment>
  </commentList>
</comments>
</file>

<file path=xl/comments4.xml><?xml version="1.0" encoding="utf-8"?>
<comments xmlns="http://schemas.openxmlformats.org/spreadsheetml/2006/main">
  <authors>
    <author>HARDEGREE, MEREDITH L.</author>
  </authors>
  <commentList>
    <comment ref="D27" authorId="0" shapeId="0">
      <text>
        <r>
          <rPr>
            <sz val="9"/>
            <color indexed="81"/>
            <rFont val="Tahoma"/>
            <family val="2"/>
          </rPr>
          <t>2nd Draw PPP How to Calculate Revenue Reduction and Maximum Loan, Section 1 Question #4</t>
        </r>
      </text>
    </comment>
  </commentList>
</comments>
</file>

<file path=xl/comments5.xml><?xml version="1.0" encoding="utf-8"?>
<comments xmlns="http://schemas.openxmlformats.org/spreadsheetml/2006/main">
  <authors>
    <author>HARDEGREE, MEREDITH L.</author>
  </authors>
  <commentList>
    <comment ref="D24" authorId="0" shapeId="0">
      <text>
        <r>
          <rPr>
            <sz val="9"/>
            <color indexed="81"/>
            <rFont val="Tahoma"/>
            <family val="2"/>
          </rPr>
          <t>2nd Draw PPP How to Calculate Revenue Reduction and Maximum Loan, Section 1 Question #4</t>
        </r>
      </text>
    </comment>
  </commentList>
</comments>
</file>

<file path=xl/sharedStrings.xml><?xml version="1.0" encoding="utf-8"?>
<sst xmlns="http://schemas.openxmlformats.org/spreadsheetml/2006/main" count="850" uniqueCount="437">
  <si>
    <t>Input any compensation paid to an employee in excess of an annual salary of $100,000 and/or any amounts paid to an independent contractor or sole proprietor in excess of $100,000 per year.</t>
  </si>
  <si>
    <t>Total</t>
  </si>
  <si>
    <t>Average</t>
  </si>
  <si>
    <t>x 2.5</t>
  </si>
  <si>
    <t xml:space="preserve">Input  the outstanding amount of an Economic Injury Disaster Loan (EIDL) made between January 31, 2020 and April 3, 2020, less the amount of any “advance” under an EIDL COVID-19 loan (because it does not have to be repaid).
</t>
  </si>
  <si>
    <t>Supplemental Paycheck Protection Program Application</t>
  </si>
  <si>
    <t>Borrower Name:</t>
  </si>
  <si>
    <t>Less</t>
  </si>
  <si>
    <t>Loan Amount</t>
  </si>
  <si>
    <t>What qualifies as “payroll costs?”</t>
  </si>
  <si>
    <t>Yes. The Act expressly excludes the following:</t>
  </si>
  <si>
    <t>i. Any compensation of an employee whose principal place of residence is outside of the United States;</t>
  </si>
  <si>
    <t>No, independent contractors have the ability to apply for a PPP loan on their own so they do not count for purposes of a borrower’s PPP loan calculation.</t>
  </si>
  <si>
    <t>Is there anything that is expressly excluded from the definition of payroll costs?</t>
  </si>
  <si>
    <t>Do independent contractors count as employees for purposes of PPP loan calculations?</t>
  </si>
  <si>
    <t>Payroll Costs:</t>
  </si>
  <si>
    <t>Date Business Established</t>
  </si>
  <si>
    <t>Input total payroll costs (defined below) from the last 12 months for employees whose principal place of residence is the United States.</t>
  </si>
  <si>
    <t>Please put this number on your Paycheck Protection Program Loan Application</t>
  </si>
  <si>
    <t>Utilities</t>
  </si>
  <si>
    <t>Mortgage Interest Payments</t>
  </si>
  <si>
    <t>Rent</t>
  </si>
  <si>
    <t>Loan Amount Calculator Example</t>
  </si>
  <si>
    <t>i. Example 1 – No employees make more than $100,000</t>
  </si>
  <si>
    <t>Annual payroll: $120,000</t>
  </si>
  <si>
    <t>Average monthly payroll: $10,000</t>
  </si>
  <si>
    <t>Multiply by 2.5 = $25,000</t>
  </si>
  <si>
    <t>Maximum loan amount is $25,000</t>
  </si>
  <si>
    <t>ii. Example 2 – Some employees make more than $100,000</t>
  </si>
  <si>
    <t>Annual payroll: $1,500,000</t>
  </si>
  <si>
    <t>Subtract compensation amounts in excess of an annual salary of $100,000: $1,200,000</t>
  </si>
  <si>
    <t>Average monthly qualifying payroll: $100,000</t>
  </si>
  <si>
    <t>Multiply by 2.5 = $250,000</t>
  </si>
  <si>
    <t>Maximim loan amount is $250,000</t>
  </si>
  <si>
    <t>iii. Example 3 – No employees make more than $100,000, outstanding EIDL loan of $10,000.</t>
  </si>
  <si>
    <t>Add EIDL loan of $10,000 = $35,000</t>
  </si>
  <si>
    <t>Maximum loan amount is $35,000</t>
  </si>
  <si>
    <t>Example Scenarios</t>
  </si>
  <si>
    <t>% of Proceeds Not used for Payroll</t>
  </si>
  <si>
    <t>Example of $1,000,000 available loan amount</t>
  </si>
  <si>
    <r>
      <t xml:space="preserve">Input any compensation paid to an employee </t>
    </r>
    <r>
      <rPr>
        <b/>
        <i/>
        <u/>
        <sz val="11"/>
        <color theme="1"/>
        <rFont val="Calibri"/>
        <family val="2"/>
        <scheme val="minor"/>
      </rPr>
      <t xml:space="preserve">in excess of an annual salary of $100,000 </t>
    </r>
    <r>
      <rPr>
        <sz val="11"/>
        <color theme="1"/>
        <rFont val="Calibri"/>
        <family val="2"/>
        <scheme val="minor"/>
      </rPr>
      <t>and/or any amounts paid to an independent contractor or sole proprietor in excess of $100,000 per year.</t>
    </r>
  </si>
  <si>
    <t>Yes</t>
  </si>
  <si>
    <t>No</t>
  </si>
  <si>
    <t xml:space="preserve">Applicant has a NAICS code that starts with 72 </t>
  </si>
  <si>
    <t>Applicant is a Franchise listed on SBA's Franchise Directory</t>
  </si>
  <si>
    <t>Applicant gets support from a Small Business investment Company</t>
  </si>
  <si>
    <t>Any calculations you used to arrive at your average monthly payroll and loan amount</t>
  </si>
  <si>
    <t>AFFILIATION RULES APPLICABLE TO U.S. SMALL BUSINESS ADMINISTRATION</t>
  </si>
  <si>
    <t>PAYCHECK PROTECTION PROGRAM</t>
  </si>
  <si>
    <t>Four tests for affiliation based on control apply to participants in the Paycheck Protection</t>
  </si>
  <si>
    <t>Paycheck Protection Program, the applicant is considered together with its affiliates.</t>
  </si>
  <si>
    <t>Following is a summary of the applicable affiliation tests.</t>
  </si>
  <si>
    <t>Concerns and entities are affiliates of each other when one controls or has the power to control</t>
  </si>
  <si>
    <t>the other, or a third party or parties controls or has the power to control both. It does not matter</t>
  </si>
  <si>
    <t>whether control is exercised, so long as the power to control exists. Affiliation under any of the</t>
  </si>
  <si>
    <t>circumstances described below is sufficient to establish affiliation for applicants for the</t>
  </si>
  <si>
    <t>Paycheck Protection Program.</t>
  </si>
  <si>
    <t>concern is an affiliate of an individual, concern, or entity that owns or has the power to control</t>
  </si>
  <si>
    <t>more than 50 percent of the concern's voting equity. If no individual, concern, or entity is found</t>
  </si>
  <si>
    <t>to control, SBA will deem the Board of Directors or President or Chief Executive Officer (CEO)</t>
  </si>
  <si>
    <t>(or other officers, managing members, or partners who control the management of the concern)</t>
  </si>
  <si>
    <t>to be in control of the concern. SBA will deem a minority shareholder to be in control, if that</t>
  </si>
  <si>
    <t>individual or entity has the ability, under the concern's charter, by-laws, or shareholder's</t>
  </si>
  <si>
    <t>agreement, to prevent a quorum or otherwise block action by the board of directors or</t>
  </si>
  <si>
    <t>shareholders.</t>
  </si>
  <si>
    <t>(2) Affiliation arising under stock options, convertible securities, and agreements to merge.</t>
  </si>
  <si>
    <t>(a) In determining size, SBA considers stock options, convertible securities, and agreements</t>
  </si>
  <si>
    <t>to merge (including agreements in principle) to have a present effect on the power to</t>
  </si>
  <si>
    <t>control a concern. SBA treats such options, convertible securities, and agreements as</t>
  </si>
  <si>
    <t>though the rights granted have been exercised.</t>
  </si>
  <si>
    <t>(b) Agreements to open or continue negotiations towards the possibility of a merger or a sale</t>
  </si>
  <si>
    <t>of stock at some later date are not considered “agreements in principle” and are thus not</t>
  </si>
  <si>
    <t>given present effect.</t>
  </si>
  <si>
    <t>(c) Options, convertible securities, and agreements that are subject to conditions precedent</t>
  </si>
  <si>
    <t>which are incapable of fulfillment, speculative, conjectural, or unenforceable under state</t>
  </si>
  <si>
    <t>or Federal law, or where the probability of the transaction (or exercise of the rights)</t>
  </si>
  <si>
    <t>occurring is shown to be extremely remote, are not given present effect.</t>
  </si>
  <si>
    <t>(d) An individual, concern or other entity that controls one or more other concerns cannot</t>
  </si>
  <si>
    <t>use options, convertible securities, or agreements to appear to terminate such control</t>
  </si>
  <si>
    <t>before actually doing so. SBA will not give present effect to individuals’, concerns’, or</t>
  </si>
  <si>
    <t>other entities’ ability to divest all or part of their ownership interest in order to avoid a</t>
  </si>
  <si>
    <t>finding of affiliation.</t>
  </si>
  <si>
    <t>                                                            </t>
  </si>
  <si>
    <t>applicant concern (or other officers, managing members, or partners who control the</t>
  </si>
  <si>
    <t>management of the concern) also controls the management of one or more other concerns.</t>
  </si>
  <si>
    <t>Affiliation also arises where a single individual, concern, or entity that controls the Board of</t>
  </si>
  <si>
    <t>Directors or management of one concern also controls the Board of Directors or management of</t>
  </si>
  <si>
    <t>one of more other concerns. Affiliation also arises where a single individual, concern or entity</t>
  </si>
  <si>
    <t>controls the management of the applicant concern through a management agreement.</t>
  </si>
  <si>
    <t>interest between close relatives, as defined in 13 CFR 120.10, with identical or substantially,</t>
  </si>
  <si>
    <t>identical business or economic interests (such as where the close relatives operate concerns in the</t>
  </si>
  <si>
    <t>same or similar industry in the same geographic area). Where SBA determines that interests</t>
  </si>
  <si>
    <t>should be aggregated, an individual or firm may rebut that determination with evidence showing</t>
  </si>
  <si>
    <t>that the interests deemed to be one are in fact separate.</t>
  </si>
  <si>
    <t>not considered an affiliation with the other organization if the relationship is based on a religious</t>
  </si>
  <si>
    <t>teaching or belief or otherwise constitutes a part of the exercise of religion.</t>
  </si>
  <si>
    <t>more than 500 employees that, as of the date on which the loan is disbursed, is assigned a North</t>
  </si>
  <si>
    <t>American Industry Classification System code beginning with 72; (2) any business concern</t>
  </si>
  <si>
    <t>operating as a franchise that is assigned a franchise identifier code by the SBA; and (3) any</t>
  </si>
  <si>
    <t>business concern that receives financial assistance from a company licensed under section 301 of</t>
  </si>
  <si>
    <t>the Small Business Investment Act of 1958 (15 U.S.C. 681).</t>
  </si>
  <si>
    <r>
      <t>Program.</t>
    </r>
    <r>
      <rPr>
        <b/>
        <sz val="8"/>
        <color theme="1"/>
        <rFont val="Calibri"/>
        <family val="2"/>
        <scheme val="minor"/>
      </rPr>
      <t>1</t>
    </r>
    <r>
      <rPr>
        <b/>
        <sz val="11"/>
        <color theme="1"/>
        <rFont val="Calibri"/>
        <family val="2"/>
        <scheme val="minor"/>
      </rPr>
      <t xml:space="preserve">  For purposes of the determining the number of employees of an applicant to the</t>
    </r>
  </si>
  <si>
    <r>
      <rPr>
        <b/>
        <sz val="11"/>
        <color theme="1"/>
        <rFont val="Calibri"/>
        <family val="2"/>
        <scheme val="minor"/>
      </rPr>
      <t>(1) Affiliation based on ownership.</t>
    </r>
    <r>
      <rPr>
        <sz val="11"/>
        <color theme="1"/>
        <rFont val="Calibri"/>
        <family val="2"/>
        <scheme val="minor"/>
      </rPr>
      <t xml:space="preserve"> For determining affiliation based on equity ownership, a</t>
    </r>
  </si>
  <si>
    <r>
      <rPr>
        <b/>
        <sz val="11"/>
        <color theme="1"/>
        <rFont val="Calibri"/>
        <family val="2"/>
        <scheme val="minor"/>
      </rPr>
      <t xml:space="preserve">(3) Affiliation based on management. </t>
    </r>
    <r>
      <rPr>
        <sz val="11"/>
        <color theme="1"/>
        <rFont val="Calibri"/>
        <family val="2"/>
        <scheme val="minor"/>
      </rPr>
      <t>Affiliation arises where the CEO or President of the</t>
    </r>
  </si>
  <si>
    <r>
      <rPr>
        <b/>
        <sz val="11"/>
        <color theme="1"/>
        <rFont val="Calibri"/>
        <family val="2"/>
        <scheme val="minor"/>
      </rPr>
      <t>(4) Affiliation based on identity of interest.</t>
    </r>
    <r>
      <rPr>
        <sz val="11"/>
        <color theme="1"/>
        <rFont val="Calibri"/>
        <family val="2"/>
        <scheme val="minor"/>
      </rPr>
      <t xml:space="preserve"> Affiliation arises when there is an identity of</t>
    </r>
  </si>
  <si>
    <r>
      <rPr>
        <b/>
        <sz val="11"/>
        <color theme="1"/>
        <rFont val="Calibri"/>
        <family val="2"/>
        <scheme val="minor"/>
      </rPr>
      <t>Religious Exemption.</t>
    </r>
    <r>
      <rPr>
        <sz val="11"/>
        <color theme="1"/>
        <rFont val="Calibri"/>
        <family val="2"/>
        <scheme val="minor"/>
      </rPr>
      <t xml:space="preserve"> The relationship of a faith-based organization to another organization is</t>
    </r>
  </si>
  <si>
    <r>
      <rPr>
        <b/>
        <sz val="11"/>
        <color theme="1"/>
        <rFont val="Calibri"/>
        <family val="2"/>
        <scheme val="minor"/>
      </rPr>
      <t>Waiver</t>
    </r>
    <r>
      <rPr>
        <sz val="11"/>
        <color theme="1"/>
        <rFont val="Calibri"/>
        <family val="2"/>
        <scheme val="minor"/>
      </rPr>
      <t>. The affiliation rules described above are waived for (1) any business concern with not</t>
    </r>
  </si>
  <si>
    <t>Eligible Loan Amount</t>
  </si>
  <si>
    <t>(xx/xx/xxxx - if unsure, use date from your tax return)</t>
  </si>
  <si>
    <t>Entity Name</t>
  </si>
  <si>
    <t>EIN</t>
  </si>
  <si>
    <t># of Employees</t>
  </si>
  <si>
    <t>Total Number of Employees</t>
  </si>
  <si>
    <t>AFFILIATION RULES APPLICABLE TO U.S. SMALL BUSINESS ADMINISTRATION PAYCHECK PROTECTION PROGRAM</t>
  </si>
  <si>
    <r>
      <rPr>
        <b/>
        <sz val="10"/>
        <color theme="1"/>
        <rFont val="Calibri"/>
        <family val="2"/>
        <scheme val="minor"/>
      </rPr>
      <t>(1) Affiliation based on ownership.</t>
    </r>
    <r>
      <rPr>
        <sz val="10"/>
        <color theme="1"/>
        <rFont val="Calibri"/>
        <family val="2"/>
        <scheme val="minor"/>
      </rPr>
      <t xml:space="preserve"> For determining affiliation based on equity ownership, a concern is an affiliate of an individual, concern, or entity that owns or has the power to control more than 50 percent of the concern's voting equity. If no individual, concern, or entity is found to control, SBA will deem the Board of Directors or President or Chief Executive Officer (CEO) (or other officers, managing members, or partners who control the management of the concern) to be in control of the concern. SBA will deem a minority shareholder to be in control, if that individual or entity has the ability, under the concern's charter, by-laws, or shareholder's agreement, to prevent a quorum or otherwise block action by the board of directors or shareholders.</t>
    </r>
  </si>
  <si>
    <t xml:space="preserve">(a) In determining size, SBA considers stock options, convertible securities, and agreements to merge (including agreements in principle) to have a present effect on the power to control a concern. SBA treats such options, convertible securities, and agreements as though the rights granted have been exercised.
(b) Agreements to open or continue negotiations towards the possibility of a merger or a sale of stock at some later date are not considered “agreements in principle” and are thus not given present effect.
(c) Options, convertible securities, and agreements that are subject to conditions precedent which are incapable of fulfillment, speculative, conjectural, or unenforceable under state or Federal law, or where the probability of the transaction (or exercise of the rights) occurring is shown to be extremely remote, are not given present effect.
(d) An individual, concern or other entity that controls one or more other concerns cannot use options, convertible securities, or agreements to appear to terminate such control before actually doing so. SBA will not give present effect to individuals’, concerns’, or other entities’ ability to divest all or part of their ownership interest in order to avoid a finding of affiliation.
</t>
  </si>
  <si>
    <r>
      <rPr>
        <b/>
        <sz val="10"/>
        <color theme="1"/>
        <rFont val="Calibri"/>
        <family val="2"/>
        <scheme val="minor"/>
      </rPr>
      <t>(3) Affiliation based on management.</t>
    </r>
    <r>
      <rPr>
        <sz val="10"/>
        <color theme="1"/>
        <rFont val="Calibri"/>
        <family val="2"/>
        <scheme val="minor"/>
      </rPr>
      <t xml:space="preserve"> Affiliation arises where the CEO or President of the applicant concern (or other officers, managing members, or partners who control the management of the concern) also controls the management of one or more other concerns. Affiliation also arises where a single individual, concern, or entity that controls the Board of Directors or management of one concern also controls the Board of Directors or management of one of more other concerns. Affiliation also arises where a single individual, concern or entity controls the management of the applicant concern through a management agreement.</t>
    </r>
  </si>
  <si>
    <r>
      <rPr>
        <b/>
        <sz val="10"/>
        <color theme="1"/>
        <rFont val="Calibri"/>
        <family val="2"/>
        <scheme val="minor"/>
      </rPr>
      <t xml:space="preserve">(4) Affiliation based on identity of interest. </t>
    </r>
    <r>
      <rPr>
        <sz val="10"/>
        <color theme="1"/>
        <rFont val="Calibri"/>
        <family val="2"/>
        <scheme val="minor"/>
      </rPr>
      <t>Affiliation arises when there is an identity of interest between close relatives, as defined in 13 CFR 120.10, with identical or substantially, identical business or economic interests (such as where the close relatives operate concerns in the same or similar industry in the same geographic area). Where SBA determines that interests should be aggregated, an individual or firm may rebut that determination with evidence showing that the interests deemed to be one are in fact separate.</t>
    </r>
  </si>
  <si>
    <r>
      <rPr>
        <b/>
        <sz val="10"/>
        <color theme="1"/>
        <rFont val="Calibri"/>
        <family val="2"/>
        <scheme val="minor"/>
      </rPr>
      <t xml:space="preserve">Religious Exemption. </t>
    </r>
    <r>
      <rPr>
        <sz val="10"/>
        <color theme="1"/>
        <rFont val="Calibri"/>
        <family val="2"/>
        <scheme val="minor"/>
      </rPr>
      <t>The relationship of a faith-based organization to another organization is not considered an affiliation with the other organization if the relationship is based on a religious teaching or belief or otherwise constitutes a part of the exercise of religion.</t>
    </r>
  </si>
  <si>
    <r>
      <rPr>
        <b/>
        <sz val="10"/>
        <color theme="1"/>
        <rFont val="Calibri"/>
        <family val="2"/>
        <scheme val="minor"/>
      </rPr>
      <t xml:space="preserve">Waiver. </t>
    </r>
    <r>
      <rPr>
        <sz val="10"/>
        <color theme="1"/>
        <rFont val="Calibri"/>
        <family val="2"/>
        <scheme val="minor"/>
      </rPr>
      <t>The affiliation rules described above are waived for (1) any business concern with not more than 500 employees that, as of the date on which the loan is disbursed, is assigned a North American Industry Classification System code beginning with 72; (2) any business concern operating as a franchise that is assigned a franchise identifier code by the SBA; and (3) any business concern that receives financial assistance from a company licensed under section 301 of the Small Business Investment Act of 1958 (15 U.S.C. 681).</t>
    </r>
  </si>
  <si>
    <t xml:space="preserve">Provide any additional details: </t>
  </si>
  <si>
    <t>Is the Applicant a Faith-Based Organization, and do you believe that your organization qualifies for this exemption to the affiliation rules?</t>
  </si>
  <si>
    <t>Paycheck Protection Program Application Instructions</t>
  </si>
  <si>
    <t>Payroll Costs (see Payroll Cost Definition tab)</t>
  </si>
  <si>
    <t>Mailing</t>
  </si>
  <si>
    <t>Physical</t>
  </si>
  <si>
    <t>Supplemental Application (this form) completed with Loan Amount that matches PPP Application</t>
  </si>
  <si>
    <t xml:space="preserve">You can tab through all of the fields in this spreadsheet for easier use.  </t>
  </si>
  <si>
    <t>Total (must match loan amount)</t>
  </si>
  <si>
    <t xml:space="preserve">Check out our website for FAQs </t>
  </si>
  <si>
    <t>Guidance &amp; Resources</t>
  </si>
  <si>
    <t>•</t>
  </si>
  <si>
    <t>Application Instructions</t>
  </si>
  <si>
    <t>N/A</t>
  </si>
  <si>
    <t>FAQ RE Faith-Based Orgizations in PPP &amp; EIDL</t>
  </si>
  <si>
    <r>
      <t>Enter Loan Amount you are applying for - not to exceed the Eligible Loan Amount Above or from your own calculator-</t>
    </r>
    <r>
      <rPr>
        <b/>
        <sz val="11"/>
        <color theme="1"/>
        <rFont val="Calibri"/>
        <family val="2"/>
        <scheme val="minor"/>
      </rPr>
      <t>must match amount on SBA Application.</t>
    </r>
  </si>
  <si>
    <t>Supplemental Application Certification completed &amp; signed</t>
  </si>
  <si>
    <t>If unable to provide the above documentation, provide bank statements and cancelled checks to demonstrate the qualifying payroll amount or any other relevant documentation</t>
  </si>
  <si>
    <r>
      <t xml:space="preserve">Addendum C </t>
    </r>
    <r>
      <rPr>
        <b/>
        <sz val="12"/>
        <color theme="1"/>
        <rFont val="Calibri"/>
        <family val="2"/>
        <scheme val="minor"/>
      </rPr>
      <t>- Faith-Based Organizations</t>
    </r>
  </si>
  <si>
    <t xml:space="preserve">If you are Self Employed and report your income on 1040 Schedule C see Self Emp tab for Documenation Requirements </t>
  </si>
  <si>
    <t>Plus</t>
  </si>
  <si>
    <t>Subtotal</t>
  </si>
  <si>
    <t xml:space="preserve">I have income from self-employment and file a Form 1040, Schedule C. Am I eligible for
a PPP Loan?
</t>
  </si>
  <si>
    <t>Amount over 40% Not Forgivable</t>
  </si>
  <si>
    <r>
      <t xml:space="preserve">Addendum A </t>
    </r>
    <r>
      <rPr>
        <b/>
        <sz val="12"/>
        <color theme="1"/>
        <rFont val="Calibri"/>
        <family val="2"/>
        <scheme val="minor"/>
      </rPr>
      <t>- Affiliate Information
If you</t>
    </r>
  </si>
  <si>
    <t>If you operate under the following NAICS codes do you have more than 300 employees at any one physical location?</t>
  </si>
  <si>
    <t>Applicable NAICS codes include: 72, 5151, and 511110</t>
  </si>
  <si>
    <t>Input any amount for unreimbursed partnership expenses claimed</t>
  </si>
  <si>
    <t>Input any amount of depletion claimed on oil and gas properties</t>
  </si>
  <si>
    <t>Employee Total</t>
  </si>
  <si>
    <t>Total Payroll Costs</t>
  </si>
  <si>
    <t>Are you using 2019 or 2020 information to calcualte your loan amount?</t>
  </si>
  <si>
    <t>Did First Horizon or IberiaBank provide the funds for your 1st PPP loan?</t>
  </si>
  <si>
    <t>Average Monthly Payroll</t>
  </si>
  <si>
    <t>Additional Questions</t>
  </si>
  <si>
    <t>THIS IS THE NUMBER YOU WILL ENTER IN THEY SYSTEM WHEN IT REQUESTS AVERAGE MONTHLY PAYROLL</t>
  </si>
  <si>
    <t>Input any pre-tax employee contributions for health insurance or other fringe benefits excluded from Taxable Medicare wages and tips</t>
  </si>
  <si>
    <r>
      <t xml:space="preserve">Input section 179 expense deduction </t>
    </r>
    <r>
      <rPr>
        <b/>
        <sz val="11"/>
        <color theme="1"/>
        <rFont val="Calibri"/>
        <family val="2"/>
        <scheme val="minor"/>
      </rPr>
      <t>(IRS</t>
    </r>
    <r>
      <rPr>
        <sz val="11"/>
        <color theme="1"/>
        <rFont val="Calibri"/>
        <family val="2"/>
        <scheme val="minor"/>
      </rPr>
      <t xml:space="preserve"> </t>
    </r>
    <r>
      <rPr>
        <b/>
        <sz val="11"/>
        <color theme="1"/>
        <rFont val="Calibri"/>
        <family val="2"/>
        <scheme val="minor"/>
      </rPr>
      <t>Form 1065 K-1 box 12</t>
    </r>
    <r>
      <rPr>
        <sz val="11"/>
        <color theme="1"/>
        <rFont val="Calibri"/>
        <family val="2"/>
        <scheme val="minor"/>
      </rPr>
      <t>)</t>
    </r>
  </si>
  <si>
    <r>
      <t>Input net earnings from self-employment (</t>
    </r>
    <r>
      <rPr>
        <b/>
        <sz val="11"/>
        <color theme="1"/>
        <rFont val="Calibri"/>
        <family val="2"/>
        <scheme val="minor"/>
      </rPr>
      <t>IRS Form 1065 K-1 box 14a</t>
    </r>
    <r>
      <rPr>
        <sz val="11"/>
        <color theme="1"/>
        <rFont val="Calibri"/>
        <family val="2"/>
        <scheme val="minor"/>
      </rPr>
      <t>)</t>
    </r>
  </si>
  <si>
    <t>2019 or 2020 IRS For 1065 K-1 (depending on the period in which you are calculating average monthly payroll)</t>
  </si>
  <si>
    <t>Input any amount paid to any employee whose principal place of residence is outside the United States</t>
  </si>
  <si>
    <t>Input employer state and local taxes assessed on employee compensation, primarily state unemployment insurance tax (from state quarterly wage reporting)</t>
  </si>
  <si>
    <r>
      <t>Input Taxable Medicare wages &amp; tips from IRS Form 941 (</t>
    </r>
    <r>
      <rPr>
        <b/>
        <sz val="11"/>
        <color theme="1"/>
        <rFont val="Calibri"/>
        <family val="2"/>
        <scheme val="minor"/>
      </rPr>
      <t>line 5c-column 1</t>
    </r>
    <r>
      <rPr>
        <sz val="11"/>
        <color theme="1"/>
        <rFont val="Calibri"/>
        <family val="2"/>
        <scheme val="minor"/>
      </rPr>
      <t xml:space="preserve">) from each quarter </t>
    </r>
  </si>
  <si>
    <t>Affiliate Addendum</t>
  </si>
  <si>
    <t>KALI - DO WE NEED THIS OR DOES NUMERATED ASK?</t>
  </si>
  <si>
    <t>Loan Amount Calculator for CORPORATIONS and NON-PROFIT ORGANIZATIONS (not required if you have your own, but recommended)</t>
  </si>
  <si>
    <r>
      <t>Input employer retirement contributions, if any (</t>
    </r>
    <r>
      <rPr>
        <b/>
        <sz val="11"/>
        <color theme="1"/>
        <rFont val="Calibri"/>
        <family val="2"/>
        <scheme val="minor"/>
      </rPr>
      <t>IRS Form 1120 line 23, IRS Form 1120-S line 17, or IRS Form 990 Part IX line 8</t>
    </r>
    <r>
      <rPr>
        <sz val="11"/>
        <color theme="1"/>
        <rFont val="Calibri"/>
        <family val="2"/>
        <scheme val="minor"/>
      </rPr>
      <t>)</t>
    </r>
  </si>
  <si>
    <r>
      <t>Input employer group health, life, disability, vision, and ental insurance, if any (</t>
    </r>
    <r>
      <rPr>
        <b/>
        <sz val="11"/>
        <color theme="1"/>
        <rFont val="Calibri"/>
        <family val="2"/>
        <scheme val="minor"/>
      </rPr>
      <t xml:space="preserve">IRS Form 1120 line 24, IRS Form 1120-S line 18, or the portion of IRS Form 990 Part IX line 9 </t>
    </r>
    <r>
      <rPr>
        <sz val="11"/>
        <color theme="1"/>
        <rFont val="Calibri"/>
        <family val="2"/>
        <scheme val="minor"/>
      </rPr>
      <t xml:space="preserve">attributable to those contributions). </t>
    </r>
    <r>
      <rPr>
        <b/>
        <u/>
        <sz val="11"/>
        <color theme="1"/>
        <rFont val="Calibri"/>
        <family val="2"/>
        <scheme val="minor"/>
      </rPr>
      <t>Note:</t>
    </r>
    <r>
      <rPr>
        <sz val="11"/>
        <color theme="1"/>
        <rFont val="Calibri"/>
        <family val="2"/>
        <scheme val="minor"/>
      </rPr>
      <t xml:space="preserve"> Exclude the amount for any employee who owns more than a 2% stake in the business.</t>
    </r>
  </si>
  <si>
    <t>If Seasonal business, you may elect to use average monthly payroll for any 12-week period beginning 2/15/2019, and ending 2/15/20</t>
  </si>
  <si>
    <t>Preceding 12 Months</t>
  </si>
  <si>
    <t>Evidence that you were in business on 2/15/20 and paid employees (payroll report, bank statement, etc)</t>
  </si>
  <si>
    <t>Payroll Processor Records AND/OR Payroll Taxes Filings for 2019, 2020, or the Preceding 12 Months from the 2nd Draw PPP Application</t>
  </si>
  <si>
    <t>Payroll Processor Records AND/OR Payroll Taxes Filings for 2020</t>
  </si>
  <si>
    <t>For information about rules regarding the Paycheck Protection Program, please go to www.sba.gov/ppp</t>
  </si>
  <si>
    <t>For other SBA COVID resources</t>
  </si>
  <si>
    <t>Were you in operation for the full calendar year in 2019?</t>
  </si>
  <si>
    <t>If your business did not exist during the 1-year period preceding February 15, 2020, but you were in operation on February 15, 2020 you will calculate average monthly payroll by adding all payroll costs through inception (subject to the $100,000 per employee annualized limit) and divide by the number of months between inception and the date of your loan application</t>
  </si>
  <si>
    <t>Covered Operations Expenditures</t>
  </si>
  <si>
    <t>Covered Property Damage</t>
  </si>
  <si>
    <t>Covered Worker Protection Expenditures</t>
  </si>
  <si>
    <t>Covered Supplier Costs</t>
  </si>
  <si>
    <t>Estimated Use of Proceeds (you do not have to use all categories, categories used should match what is checked on SBA Form 2483-SD)</t>
  </si>
  <si>
    <t>When you obtained your 1st Draw PPP Loan, did you use calendar year 2019 or the 12 months preceding  to calculate the average monthly payroll for your PPP 1st draw application?</t>
  </si>
  <si>
    <t>If you are Self Employed (file on IRS Form 1040 Schedule C) complete the calculator on Self Emp tab instead and skip #6</t>
  </si>
  <si>
    <t>If you are a Farmer or Rancher (file on IRS Form 1040 Schedule F) complete the calculator on Farmer tab instead and skip #6</t>
  </si>
  <si>
    <t>If you are a Partnership (file on IRS Form 1065) complete the calculator on Partnership tab instead and skip #6</t>
  </si>
  <si>
    <t>When is this being signed and how?</t>
  </si>
  <si>
    <t>If Independent Contractor, provide 2020 1099-MISC(s)</t>
  </si>
  <si>
    <t>If Independent Contractor, provide 2019 or 2020 1099-MISC(s)</t>
  </si>
  <si>
    <t>If Partnership and report your income on 1065 see Partnership tab for Additional Documentation Requirements</t>
  </si>
  <si>
    <t xml:space="preserve">If you are a Farmer or a Rancher and report your income on 1040 Schedule F see Farmer tab for Additional Documenation Requirements </t>
  </si>
  <si>
    <r>
      <rPr>
        <b/>
        <u/>
        <sz val="11"/>
        <color theme="1"/>
        <rFont val="Calibri"/>
        <family val="2"/>
        <scheme val="minor"/>
      </rPr>
      <t>Option 2</t>
    </r>
    <r>
      <rPr>
        <b/>
        <sz val="11"/>
        <color theme="1"/>
        <rFont val="Calibri"/>
        <family val="2"/>
        <scheme val="minor"/>
      </rPr>
      <t xml:space="preserve"> - Required Documentation Checklist</t>
    </r>
  </si>
  <si>
    <t xml:space="preserve">Use this Checklist if you did not get your 1st Draw PPP Loan from First Horizon/IberiaBank OR your 2nd Draw PPP Loan Amount is greater than your 1st Draw PPP Loan  (please "x" by the documentation you are providing) </t>
  </si>
  <si>
    <t>Option 1: Quarterly financial statements for the entity. If the financial statements are not audited, the Applicant must sign and date the first page of the financial statement and initial all other pages, attesting to their accuracy. If the financial statements do not specifically identify the line item(s) that constitute gross receipts, the Applicant must annotate which line item(s) constitute gross receipts.</t>
  </si>
  <si>
    <t>Option 2: Quarterly or monthly bank statements for the entity showing deposits from the relevant quarters. The Applicant must annotate, if it is not clear, which deposits listed on the bank statement constitute gross receipts (e.g., payments for purchases of goods and services) and which do not (e.g., capital infusions).</t>
  </si>
  <si>
    <t>Provide 1 of the Following to Document Revenue Reduction - Required if your 2nd Draw PPP Loan Amount is over $150,000</t>
  </si>
  <si>
    <r>
      <rPr>
        <u/>
        <sz val="11"/>
        <rFont val="Calibri"/>
        <family val="2"/>
        <scheme val="minor"/>
      </rPr>
      <t>Option 2</t>
    </r>
    <r>
      <rPr>
        <sz val="11"/>
        <rFont val="Calibri"/>
        <family val="2"/>
        <scheme val="minor"/>
      </rPr>
      <t>: Quarterly or monthly bank statements for the entity showing deposits from the relevant quarters. The Applicant must annotate, if it is not clear, which deposits listed on the bank statement constitute gross receipts (e.g., payments for purchases of goods and services) and which do not (e.g., capital infusions).</t>
    </r>
  </si>
  <si>
    <r>
      <rPr>
        <u/>
        <sz val="11"/>
        <rFont val="Calibri"/>
        <family val="2"/>
        <scheme val="minor"/>
      </rPr>
      <t>Option 1</t>
    </r>
    <r>
      <rPr>
        <sz val="11"/>
        <rFont val="Calibri"/>
        <family val="2"/>
        <scheme val="minor"/>
      </rPr>
      <t>: Quarterly financial statements for the entity. If the financial statements are not audited, the Applicant must sign and date the first page of the financial statement and initial all other pages, attesting to their accuracy. If the financial statements do not specifically identify the line item(s) that constitute gross receipts, the Applicant must annotate which line item(s) constitute gross receipts.</t>
    </r>
  </si>
  <si>
    <t>•For self-employed individuals other than farmers and ranchers (IRS Form 1040 Schedule C): sum of line 4 and line 75</t>
  </si>
  <si>
    <t>• For self-employed farmers and ranchers (IRS Form 1040 Schedule F): sum of lines 1b and 9</t>
  </si>
  <si>
    <t>• For partnerships (IRS Form 1065): sum of lines 2 and 8, minus line 6</t>
  </si>
  <si>
    <t>• For C-Corporations (IRS Form 1120): sum of lines 2 and 11, minus the sum of lines 8 and 9</t>
  </si>
  <si>
    <t>• For nonprofit organizations (IRS Form 990): the sum of lines 6b(i), 6b(ii), 7b(i), 7b(ii), 8b, 9b, 10b, and 12 (column (A)) of Part VIII</t>
  </si>
  <si>
    <t>• For nonprofit organizations (IRS Form 990-EZ): sum of lines 5b, 6c, 7b, and 9 of Part I.</t>
  </si>
  <si>
    <t xml:space="preserve">
</t>
  </si>
  <si>
    <t>If using your entity's annual tax returns to demonstrate a gross receipts reduction of at least 25%, the amounts required to compute gross receipts vary by entity tax type. Please use the guide below to know which tax form lines may be used to calculate gross receipts.</t>
  </si>
  <si>
    <t>Gross Receipt Calculation</t>
  </si>
  <si>
    <t>• For S-Corporations (IRS Form 1120-S): sum of lines 2 and 6, minus line 4</t>
  </si>
  <si>
    <t xml:space="preserve">• LLCs should follow the instructions that apply to their tax filing status in the reference periods. </t>
  </si>
  <si>
    <r>
      <rPr>
        <u/>
        <sz val="11"/>
        <rFont val="Calibri"/>
        <family val="2"/>
        <scheme val="minor"/>
      </rPr>
      <t>Option 3</t>
    </r>
    <r>
      <rPr>
        <sz val="11"/>
        <rFont val="Calibri"/>
        <family val="2"/>
        <scheme val="minor"/>
      </rPr>
      <t>: Annual IRS income tax filings of the entity (required if using an annual reference period). If the entity has not yet filed a tax return for 2020, the Applicant must fill out the return forms, compute the relevant gross receipts value (see Question 5), and sign and date the return, attesting that the values that enter into the gross receipts computation are the same values that will be filed on the entity’s tax return. See Gross Receipts Calculation tab for additional detail.</t>
    </r>
  </si>
  <si>
    <r>
      <rPr>
        <b/>
        <u/>
        <sz val="11"/>
        <color theme="1"/>
        <rFont val="Calibri"/>
        <family val="2"/>
        <scheme val="minor"/>
      </rPr>
      <t>Option 1</t>
    </r>
    <r>
      <rPr>
        <b/>
        <sz val="11"/>
        <color theme="1"/>
        <rFont val="Calibri"/>
        <family val="2"/>
        <scheme val="minor"/>
      </rPr>
      <t>: - Use this Checklist if you are calculating your 2nd Draw PPP Loan Amount with calendar year 2019 payroll information, your loan is $1500,000 or less, AND you received your 1st Draw PPP Loan with First Horizon/IberiaBank</t>
    </r>
  </si>
  <si>
    <t>Below are the required documentation checklists based on different situations. Select the appropriate checklist by placing an "x" next to the option that best fits your situation and place an "x" by the documentation you are providing.</t>
  </si>
  <si>
    <r>
      <rPr>
        <b/>
        <u/>
        <sz val="11"/>
        <color theme="1"/>
        <rFont val="Calibri"/>
        <family val="2"/>
        <scheme val="minor"/>
      </rPr>
      <t>Option 2</t>
    </r>
    <r>
      <rPr>
        <b/>
        <sz val="11"/>
        <color theme="1"/>
        <rFont val="Calibri"/>
        <family val="2"/>
        <scheme val="minor"/>
      </rPr>
      <t>: - Use this Checklist if you are calculating your 2nd Draw PPP Loan Amount with calendar year 2020 or the preceding 12 months payroll information (it doesn't matter what bank you used for your 1st Draw PPP Loan)</t>
    </r>
  </si>
  <si>
    <t>All Loans provide:</t>
  </si>
  <si>
    <t>If your 2nd Draw PPP Loan Amount is over $150,000, you must also provide one of the options below:</t>
  </si>
  <si>
    <t>OR</t>
  </si>
  <si>
    <t>AND</t>
  </si>
  <si>
    <t>Below is the required documentation checklist for a borrower who files on IRS Form 1040 Schedule C. Place an "x" by the documentation you are providing.</t>
  </si>
  <si>
    <t>Corporation and Non-Profit Supplemental Application</t>
  </si>
  <si>
    <t>Farmers or Rancher Schedule F Supplemental Application</t>
  </si>
  <si>
    <t>Partnership Supplemental Application</t>
  </si>
  <si>
    <t>Any pre-tax employee contributions for health insurance or other fringe benefits excluded from Taxable Medicare wages &amp; tips</t>
  </si>
  <si>
    <t>Minus</t>
  </si>
  <si>
    <t>Any amounts paid to any employee whose principal place of residence is outside the United States</t>
  </si>
  <si>
    <t>Any amounts paid to any individual employee in excess of $100,000</t>
  </si>
  <si>
    <t>Any state and local taxes assessed on employee compensation (primarily under state laws commonly referred to as the State Unemployment Tax Act or SUTA from state quarterly wage reporting forms)</t>
  </si>
  <si>
    <r>
      <t xml:space="preserve">Any employer contributions  for employee group health, life, disability, vision, and dental insurance (the portion of </t>
    </r>
    <r>
      <rPr>
        <b/>
        <sz val="11"/>
        <color theme="1"/>
        <rFont val="Calibri"/>
        <family val="2"/>
        <scheme val="minor"/>
      </rPr>
      <t xml:space="preserve">IRS Form 1040 Schedule C Line 14 </t>
    </r>
    <r>
      <rPr>
        <sz val="11"/>
        <color theme="1"/>
        <rFont val="Calibri"/>
        <family val="2"/>
        <scheme val="minor"/>
      </rPr>
      <t>attributable to those contributions)</t>
    </r>
  </si>
  <si>
    <r>
      <t>Any employer contributions to employee retirement plans (</t>
    </r>
    <r>
      <rPr>
        <b/>
        <sz val="11"/>
        <color theme="1"/>
        <rFont val="Calibri"/>
        <family val="2"/>
        <scheme val="minor"/>
      </rPr>
      <t>IRS Form 1040 Schedule C Line 19</t>
    </r>
    <r>
      <rPr>
        <sz val="11"/>
        <color theme="1"/>
        <rFont val="Calibri"/>
        <family val="2"/>
        <scheme val="minor"/>
      </rPr>
      <t>)</t>
    </r>
  </si>
  <si>
    <r>
      <t>IRS Form 941 Taxable Medicare wages &amp; tips (</t>
    </r>
    <r>
      <rPr>
        <b/>
        <sz val="11"/>
        <color theme="1"/>
        <rFont val="Calibri"/>
        <family val="2"/>
        <scheme val="minor"/>
      </rPr>
      <t>line 5 c-column 1</t>
    </r>
    <r>
      <rPr>
        <sz val="11"/>
        <color theme="1"/>
        <rFont val="Calibri"/>
        <family val="2"/>
        <scheme val="minor"/>
      </rPr>
      <t>) from each quarter</t>
    </r>
  </si>
  <si>
    <r>
      <t>Any employer retirement contributions, if any (</t>
    </r>
    <r>
      <rPr>
        <b/>
        <sz val="11"/>
        <color theme="1"/>
        <rFont val="Calibri"/>
        <family val="2"/>
        <scheme val="minor"/>
      </rPr>
      <t>IRS Form 1120 line 23, IRS Form 1120-S line 17, or IRS Form 990 Part IX line 8</t>
    </r>
    <r>
      <rPr>
        <sz val="11"/>
        <color theme="1"/>
        <rFont val="Calibri"/>
        <family val="2"/>
        <scheme val="minor"/>
      </rPr>
      <t>)</t>
    </r>
  </si>
  <si>
    <t>Any employer state and local taxes assessed on employee compensation, primarily state unemployment insurance tax (from state quarterly wage reporting forms)</t>
  </si>
  <si>
    <t xml:space="preserve">Minus </t>
  </si>
  <si>
    <r>
      <t xml:space="preserve">Any employer contributions for employee group health, life, disability, vision and dental insurance ( </t>
    </r>
    <r>
      <rPr>
        <b/>
        <sz val="11"/>
        <color theme="1"/>
        <rFont val="Calibri"/>
        <family val="2"/>
        <scheme val="minor"/>
      </rPr>
      <t>IRS Form 1040 Schedule F Line 15</t>
    </r>
    <r>
      <rPr>
        <sz val="11"/>
        <color theme="1"/>
        <rFont val="Calibri"/>
        <family val="2"/>
        <scheme val="minor"/>
      </rPr>
      <t>)</t>
    </r>
  </si>
  <si>
    <r>
      <t>Any employer contributions for employee retirement  (</t>
    </r>
    <r>
      <rPr>
        <b/>
        <sz val="11"/>
        <color theme="1"/>
        <rFont val="Calibri"/>
        <family val="2"/>
        <scheme val="minor"/>
      </rPr>
      <t>IRS Form 1040 Schedule F Line 23</t>
    </r>
    <r>
      <rPr>
        <sz val="11"/>
        <color theme="1"/>
        <rFont val="Calibri"/>
        <family val="2"/>
        <scheme val="minor"/>
      </rPr>
      <t>)</t>
    </r>
  </si>
  <si>
    <r>
      <t>Any employer contributions to employee (but not partner) retirement plan, if any (</t>
    </r>
    <r>
      <rPr>
        <b/>
        <sz val="11"/>
        <color theme="1"/>
        <rFont val="Calibri"/>
        <family val="2"/>
        <scheme val="minor"/>
      </rPr>
      <t>IRS Form 1065 line 18</t>
    </r>
    <r>
      <rPr>
        <sz val="11"/>
        <color theme="1"/>
        <rFont val="Calibri"/>
        <family val="2"/>
        <scheme val="minor"/>
      </rPr>
      <t>)</t>
    </r>
  </si>
  <si>
    <r>
      <t xml:space="preserve">Employee payroll - </t>
    </r>
    <r>
      <rPr>
        <b/>
        <sz val="11"/>
        <color theme="1"/>
        <rFont val="Calibri"/>
        <family val="2"/>
        <scheme val="minor"/>
      </rPr>
      <t>IRS FORM 1040 Schedule F Row 15</t>
    </r>
  </si>
  <si>
    <r>
      <t xml:space="preserve">Employee payroll - </t>
    </r>
    <r>
      <rPr>
        <b/>
        <sz val="11"/>
        <color theme="1"/>
        <rFont val="Calibri"/>
        <family val="2"/>
        <scheme val="minor"/>
      </rPr>
      <t>IRS FORM 1040 Schedule F Row 22</t>
    </r>
  </si>
  <si>
    <r>
      <t xml:space="preserve">Employee payroll - </t>
    </r>
    <r>
      <rPr>
        <b/>
        <sz val="11"/>
        <color theme="1"/>
        <rFont val="Calibri"/>
        <family val="2"/>
        <scheme val="minor"/>
      </rPr>
      <t>IRS FORM 1040 Schedule F Row 23</t>
    </r>
  </si>
  <si>
    <t>DOCUMENTATION CHECKLIST</t>
  </si>
  <si>
    <t>If you did NOT get your 1st Draw PPP Loan from First Horizon/IberiaBank, you must also provide:</t>
  </si>
  <si>
    <t>Copy of the executed Promissory Note for your 1st Draw PPP Loan</t>
  </si>
  <si>
    <t>Input Gross wages and tips paid to your employees whose principal place of residence is in the United States, up to $100,000 per employee, which can be computed using:</t>
  </si>
  <si>
    <t>Below is the required documentation checklist for a borrower who files on IRS Form 1040 Schedule F. Place an "x" by the documentation you are providing.</t>
  </si>
  <si>
    <t>Use this for calculator for C-Corps</t>
  </si>
  <si>
    <t>GROSS RECEIPT REDUCTION CALCULATOR - not required, you can use your own</t>
  </si>
  <si>
    <t>2020 Gross Receipts</t>
  </si>
  <si>
    <t>2019 Gross Receipts</t>
  </si>
  <si>
    <t>Gross Receipt Reduction</t>
  </si>
  <si>
    <t>If less than 25%, you do not qualify for a Second Draw PPP Loan</t>
  </si>
  <si>
    <t>Use this for calculator for S-Corps</t>
  </si>
  <si>
    <t>Input Cost of Goods Sold (IRS Form 1120 - Line 2)</t>
  </si>
  <si>
    <t>Input Total Income (IRS Form 1120 - Line 11)</t>
  </si>
  <si>
    <t>Input Capital Gain Income (IRS Form 1120 - Line 8)</t>
  </si>
  <si>
    <t>Input Net gain/(loss) from Sale of Business Property (IRS Form 1120 - Line 9)</t>
  </si>
  <si>
    <t>Input Cost of Goods Sold (IRS Form 1120S - Line 2)</t>
  </si>
  <si>
    <t>Input Total Income (IRS Form 1120S - Line 6)</t>
  </si>
  <si>
    <t>Input Net gain/(loss) from Sale of Business Property (IRS Form 1120S - Line 4)</t>
  </si>
  <si>
    <t>Input Cost of Goods Sold (IRS Form 1040 - Schedule C - Line 4)</t>
  </si>
  <si>
    <t>Input Gross Income (IRS Form 1040 - Schedule C - Line 7)</t>
  </si>
  <si>
    <t>Input Gross Income (IRS Form 1040 - Schedule F - Line 9)</t>
  </si>
  <si>
    <t>Input Cost or other basis of livestock or other items reported in sales (IRS Form 1040 - Schedule F - Line 1b)</t>
  </si>
  <si>
    <t>Below is the required documentation checklist for a borrower who files on IRS Form 1065. Place an "x" by the documentation you are providing.</t>
  </si>
  <si>
    <t>Input Cost of Goods Sold (IRS Form 1065 - Line 2)</t>
  </si>
  <si>
    <t>Input Total Income (IRS Form 1065 - Line 8)</t>
  </si>
  <si>
    <t>Input Net gain/(loss) from Sale of Business Property (IRS Form 1065 - Line 6)</t>
  </si>
  <si>
    <t>Gross Receipt Reduction Requirement</t>
  </si>
  <si>
    <t xml:space="preserve">Any forgiveness amount of a First Draw PPP Loan that a borrower received in calendar year 2020 is excluded from a borrower’s gross receipts. </t>
  </si>
  <si>
    <t>Exclusion of First Draw PPP Forgiveness</t>
  </si>
  <si>
    <t>Input gross wages and tips paid to your employees whose principal place of residence is in the United States, up to $100,000 per employee, which can be computed using:</t>
  </si>
  <si>
    <t>Total Payroll of All General Partners</t>
  </si>
  <si>
    <t>Calculate net earnings from self-employment of individual U.S.-based general partners that are subject to self-employment tax, multiplied by 0.9235, up to $100,000 per partner:</t>
  </si>
  <si>
    <t>Seasonal Business Definition</t>
  </si>
  <si>
    <t xml:space="preserve">An employer that does not operate for more than 7 months in any calendar year or that during the preceding calendar year, had gross receipts for any 6 months of that year that were not more than 33.33 percent of the gross receipts of the employer for the other 6 months of that year </t>
  </si>
  <si>
    <t>How Do I Calculate my Average Monthly Payroll?</t>
  </si>
  <si>
    <t xml:space="preserve">You will calculate average monthly payroll using any 12-week period beginning 2/15/2019, and ending 2/15/20. </t>
  </si>
  <si>
    <t>&gt;If you are a Seasonal Business, use the calculator on the Seasonal Business tab instead.</t>
  </si>
  <si>
    <t>AVERAGE MONTHLY PAYROLL CALCULATOR - not required, you can use your own</t>
  </si>
  <si>
    <t>Input payroll cost for any consecutive 12 week period between 2/15/2019 and 2/15/2020</t>
  </si>
  <si>
    <t>Any amounts paid to owner or any individual employee in excess of $100,000</t>
  </si>
  <si>
    <t>New Entity Definition</t>
  </si>
  <si>
    <t>A business that did not exist during the 1-year period preceding February 15, 2020, but was in operation on February 15, 2020.</t>
  </si>
  <si>
    <t xml:space="preserve">Calculate average monthly payroll by adding all payroll costs through inception (subject to the $100,000 per employee annualized limit) and divide by the number of months between inception and the date of your loan application. </t>
  </si>
  <si>
    <t>Any amounts paid to owner or any individual employee in excess of $100,000 annually (8,333 monthly)</t>
  </si>
  <si>
    <t>For additional information and guidance on:</t>
  </si>
  <si>
    <r>
      <t xml:space="preserve">Select One of the following </t>
    </r>
    <r>
      <rPr>
        <b/>
        <sz val="11"/>
        <color rgb="FF00B0F0"/>
        <rFont val="Calibri"/>
        <family val="2"/>
        <scheme val="minor"/>
      </rPr>
      <t>blue</t>
    </r>
    <r>
      <rPr>
        <b/>
        <sz val="11"/>
        <color theme="1"/>
        <rFont val="Calibri"/>
        <family val="2"/>
        <scheme val="minor"/>
      </rPr>
      <t xml:space="preserve"> tabs:</t>
    </r>
  </si>
  <si>
    <r>
      <t xml:space="preserve">Fill out the </t>
    </r>
    <r>
      <rPr>
        <b/>
        <sz val="11"/>
        <color rgb="FF00B050"/>
        <rFont val="Calibri"/>
        <family val="2"/>
        <scheme val="minor"/>
      </rPr>
      <t>green</t>
    </r>
    <r>
      <rPr>
        <sz val="11"/>
        <color theme="1"/>
        <rFont val="Calibri"/>
        <family val="2"/>
        <scheme val="minor"/>
      </rPr>
      <t xml:space="preserve"> "Questions" tab in it's entirety</t>
    </r>
  </si>
  <si>
    <r>
      <t xml:space="preserve">Gross Receipts definition and how to calculate, click on the </t>
    </r>
    <r>
      <rPr>
        <b/>
        <sz val="11"/>
        <color rgb="FF7030A0"/>
        <rFont val="Calibri"/>
        <family val="2"/>
        <scheme val="minor"/>
      </rPr>
      <t>purple</t>
    </r>
    <r>
      <rPr>
        <sz val="11"/>
        <color theme="1"/>
        <rFont val="Calibri"/>
        <family val="2"/>
        <scheme val="minor"/>
      </rPr>
      <t xml:space="preserve"> Gross Receipts tab</t>
    </r>
  </si>
  <si>
    <t>All Borrowers:</t>
  </si>
  <si>
    <t>New Entity</t>
  </si>
  <si>
    <t>Seasonal Business</t>
  </si>
  <si>
    <t>In Addition to above:</t>
  </si>
  <si>
    <r>
      <t xml:space="preserve">Payroll cost definition, click on the </t>
    </r>
    <r>
      <rPr>
        <b/>
        <sz val="11"/>
        <color rgb="FF7030A0"/>
        <rFont val="Calibri"/>
        <family val="2"/>
        <scheme val="minor"/>
      </rPr>
      <t>purple</t>
    </r>
    <r>
      <rPr>
        <sz val="11"/>
        <color theme="1"/>
        <rFont val="Calibri"/>
        <family val="2"/>
        <scheme val="minor"/>
      </rPr>
      <t xml:space="preserve"> Payroll Cost Definition tab</t>
    </r>
  </si>
  <si>
    <t>Are you using 2019 or 2020 information to calculate your loan amount?</t>
  </si>
  <si>
    <t>Below is the required documentation checklist for a borrower who files on IRS Form 1120,  a borrower who files on IRS Form 1120-S, or eligible Non-Profit Organizations. Place an "x" by the documentation you are providing.</t>
  </si>
  <si>
    <t>&gt;If you were not in business during the 1 year period preceding 2/15/2020, but were in operation on 2/15/2020, use the calculator on the New Entity tab</t>
  </si>
  <si>
    <r>
      <t>Any employer group health, life, disability, vision, and dental insurance, if any (</t>
    </r>
    <r>
      <rPr>
        <b/>
        <sz val="11"/>
        <color theme="1"/>
        <rFont val="Calibri"/>
        <family val="2"/>
        <scheme val="minor"/>
      </rPr>
      <t xml:space="preserve">IRS Form 1120 line 24, IRS Form 1120-S line 18, or the portion of IRS Form 990 Part IX line 9 </t>
    </r>
    <r>
      <rPr>
        <sz val="11"/>
        <color theme="1"/>
        <rFont val="Calibri"/>
        <family val="2"/>
        <scheme val="minor"/>
      </rPr>
      <t xml:space="preserve">attributable to those contributions). </t>
    </r>
    <r>
      <rPr>
        <b/>
        <u/>
        <sz val="11"/>
        <color theme="1"/>
        <rFont val="Calibri"/>
        <family val="2"/>
        <scheme val="minor"/>
      </rPr>
      <t>Note:</t>
    </r>
    <r>
      <rPr>
        <sz val="11"/>
        <color theme="1"/>
        <rFont val="Calibri"/>
        <family val="2"/>
        <scheme val="minor"/>
      </rPr>
      <t xml:space="preserve"> For IRS Form 1120 and 1120-S you must exclude the amount for any employee who owns more than a 2% stake in the business.</t>
    </r>
  </si>
  <si>
    <t>2019 filed IRS Form 1040 Schedule C or the 2020 IRS Form 1040 Schedule C from (even if not filed for 2020 yet), based on which year you are using to calculate payroll costs</t>
  </si>
  <si>
    <t>2019 or 2020 IRS Form 1099-MISC detailing nonemployee compensation received (box 7), invoice, bank statement or book of record that establishes you are self-employed, based on which year you are using to calculate payroll costs</t>
  </si>
  <si>
    <r>
      <t>Any employer contributions for employee (but not partner) group health, life, disability, vision, and dental insurance, if any (</t>
    </r>
    <r>
      <rPr>
        <b/>
        <sz val="11"/>
        <color theme="1"/>
        <rFont val="Calibri"/>
        <family val="2"/>
        <scheme val="minor"/>
      </rPr>
      <t xml:space="preserve">IRS Form 1065 line 19 </t>
    </r>
    <r>
      <rPr>
        <sz val="11"/>
        <color theme="1"/>
        <rFont val="Calibri"/>
        <family val="2"/>
        <scheme val="minor"/>
      </rPr>
      <t>attributable to those contributions)</t>
    </r>
  </si>
  <si>
    <t>Copy of the executed SBA Form 2483 (PPP Borrower Application) for your 1st Draw PPP Loan.</t>
  </si>
  <si>
    <t xml:space="preserve">These calculators are meant to assist you in determining your gross receipt reduction.  You can input quarterly financial information or annual data from your tax returns.  These are only for C Corps or S Corps, we do not have one for Non-Profits.  Please refer to the Gross Receipts tab in this workbook for more details.  </t>
  </si>
  <si>
    <t xml:space="preserve">These calculators are meant to assist you in determining your gross receipt reduction.  You can input quarterly financial information or annual data from your tax returns.  This is only for Sole Proprietors.  Please refer to the Gross Receipts tab in this workbook for more details.  </t>
  </si>
  <si>
    <t xml:space="preserve">These calculators are meant to assist you in determining your gross receipt reduction.  You can input quarterly financial information or annual data from your tax returns.  This is only for Farmers &amp; Ranchers.  Please refer to the Gross Receipts Calculator tab in this workbook for more details.  </t>
  </si>
  <si>
    <t xml:space="preserve">These calculators are meant to assist you in determining your gross receipt reduction.  You can input quarterly financial information or annual data from your tax returns.  This is only for Partnerships.  Please refer to the Gross Receipts Calculator tab in this workbook for more details.  </t>
  </si>
  <si>
    <t>THIS IS THE NUMBER YOU WILL ENTER IN THE SYSTEM WHEN IT REQUESTS AVERAGE MONTHLY PAYROLL</t>
  </si>
  <si>
    <t xml:space="preserve">The Economic Aid Act provides that, to be eligible for a Second Draw PPP Loan, the borrower must have experienced a revenue reduction of 25% or greater in 2020 relative to 2019.7 A borrower must calculate this revenue reduction by comparing the borrower’s quarterly gross receipts for one quarter in 2020 with the borrower’s gross receipts for the corresponding quarter of 2019. For example, a borrower with gross receipts of $50,000 in the second quarter of 2019 and gross receipts of $30,000 in the second quarter of 2020 has experienced a revenue reduction of 40 percent between the quarters, and is therefore eligible for a Second Draw PPP loan (assuming all other eligibility criteria are met). A borrower that was in operation in all four quarters of 2019 is deemed to have experienced the required revenue reduction if it experienced a reduction in annual receipts of 25 percent or greater in 2020 compared to 2019 and the borrower submits copies of its annual tax forms substantiating the revenue decline. This provision will allow a borrower to provide annual tax return forms to substantiate its revenue reduction. A borrower that did not experience a 25 percent annual decline in revenues, or that was not in operation in all four quarters of 2019, may still meet the revenue reduction requirement under one of the quarterly measurements described above. </t>
  </si>
  <si>
    <t>The information and guidance in this Supplemental Application is not intended to replace or reflect 100% of the guidance SBA has provided around Second Draw PPP Loans.  It is up to the borrower to know the rules and how they apply to their situation.  We highly recommend you read the PPP Second Draw Application Form in its entirety, the IFRs, and guidance issued on how to calculate your loan amount.  All guidance can be found on the link to SBA's PPP website below. We would especially direct your attention to the SBA guidance titled “Second Draw Paycheck Protection Program (PPP) Loans: How to Calculate Revenue Reduction and Maximum Loan Amounts Including What Documentation to Provide.”</t>
  </si>
  <si>
    <t>12 months preceding your loan date</t>
  </si>
  <si>
    <r>
      <t xml:space="preserve">Use this Loan Amount Calculator for Borrowers who file on IRS Form 1040 Schedule C, have a principal place of residence in the United States, are an Independent Contractor or operate a Sole Proprietorship and </t>
    </r>
    <r>
      <rPr>
        <b/>
        <u/>
        <sz val="11"/>
        <color theme="1"/>
        <rFont val="Calibri"/>
        <family val="2"/>
        <scheme val="minor"/>
      </rPr>
      <t>DO HAVE EMPLOYEES</t>
    </r>
    <r>
      <rPr>
        <b/>
        <sz val="11"/>
        <color theme="1"/>
        <rFont val="Calibri"/>
        <family val="2"/>
        <scheme val="minor"/>
      </rPr>
      <t xml:space="preserve"> should use this Loan Amount Calculator. </t>
    </r>
  </si>
  <si>
    <r>
      <t xml:space="preserve">Use this Loan Amount Calculator for Borrowers who file on IRS Form 1040 Schedule C, have a principal place of residence in the United States, are an Independent Contractor or operate a Sole Proprietorship and have </t>
    </r>
    <r>
      <rPr>
        <b/>
        <u/>
        <sz val="11"/>
        <color theme="1"/>
        <rFont val="Calibri"/>
        <family val="2"/>
        <scheme val="minor"/>
      </rPr>
      <t>NO EMPLOYEES</t>
    </r>
    <r>
      <rPr>
        <b/>
        <sz val="11"/>
        <color theme="1"/>
        <rFont val="Calibri"/>
        <family val="2"/>
        <scheme val="minor"/>
      </rPr>
      <t xml:space="preserve"> should use this Loan Amount Calculator</t>
    </r>
  </si>
  <si>
    <t>(2) State quarterly wage unemployment insurance tax reporting forms for each quarter in 2019 or 2020</t>
  </si>
  <si>
    <t>Use this Loan Amount Calculator for Borrower's who are Partnerships that file on IRS Form 1065, general partner's principal place of residence is the United States</t>
  </si>
  <si>
    <t>General Partner Total</t>
  </si>
  <si>
    <r>
      <t xml:space="preserve">Use this Loan Amount Calculator for Borrowers who file on IRS Form 1040 Schedule F, have a principal place of residence in the United States, are an Independent Contractor or operate a Sole Proprietorship and have </t>
    </r>
    <r>
      <rPr>
        <b/>
        <u/>
        <sz val="11"/>
        <color theme="1"/>
        <rFont val="Calibri"/>
        <family val="2"/>
        <scheme val="minor"/>
      </rPr>
      <t>NO EMPLOYEES</t>
    </r>
    <r>
      <rPr>
        <b/>
        <sz val="11"/>
        <color theme="1"/>
        <rFont val="Calibri"/>
        <family val="2"/>
        <scheme val="minor"/>
      </rPr>
      <t xml:space="preserve"> should use this Loan Amount Calculator</t>
    </r>
  </si>
  <si>
    <r>
      <t xml:space="preserve">Use this Loan Amount Calculator for Borrowers who file on IRS Form 1040 Schedule F, have a principal place of residence in the United States, are an Independent Contractor or operate a Sole Proprietorship and </t>
    </r>
    <r>
      <rPr>
        <b/>
        <u/>
        <sz val="11"/>
        <color theme="1"/>
        <rFont val="Calibri"/>
        <family val="2"/>
        <scheme val="minor"/>
      </rPr>
      <t>DO HAVE EMPLOYEES</t>
    </r>
    <r>
      <rPr>
        <b/>
        <sz val="11"/>
        <color theme="1"/>
        <rFont val="Calibri"/>
        <family val="2"/>
        <scheme val="minor"/>
      </rPr>
      <t xml:space="preserve"> should use this Loan Amount Calculator. </t>
    </r>
  </si>
  <si>
    <t>What tax return do you file for your business?</t>
  </si>
  <si>
    <t>1120-S</t>
  </si>
  <si>
    <t>1065 - Partnership</t>
  </si>
  <si>
    <t>1040 Schedule C</t>
  </si>
  <si>
    <t>1040 Schedule F</t>
  </si>
  <si>
    <t>Non-Profit</t>
  </si>
  <si>
    <t>TaxRet</t>
  </si>
  <si>
    <t>1a</t>
  </si>
  <si>
    <t>If you are calculating your 2nd Draw PPP Loan Amount with calendar year 2020 OR your 2nd Draw PPP Average Monthly Payroll is greater than your 1st Draw PPP Average Monthly Payroll, you must also provide:</t>
  </si>
  <si>
    <t>If you did NOT get your 1st Draw PPP Loan from First Horizon/IberiaBank OR you calculated your 1st Draw PPP Loan based on the preceding 12 months payroll information, you must provide the following:</t>
  </si>
  <si>
    <t>Is your 2nd Draw PPP Loan Amount greater than $150,000?</t>
  </si>
  <si>
    <t>Required</t>
  </si>
  <si>
    <t>Provided</t>
  </si>
  <si>
    <t>Is the average monthly payroll you are using on your 2nd Draw PPP Loan greater than what you used on your 1st Draw PPP Loan?</t>
  </si>
  <si>
    <t>2020 invoice, bank statement, or book of record to establish you were in operation on or around 2/15/20.</t>
  </si>
  <si>
    <t>And you are calculating your 2nd Draw PPP Loan Amount with calendar year 2020 OR your 2nd Draw PPP Average Monthly Payroll is greater than your 1st Draw PPP Average Monthly Payroll, you must also provide:</t>
  </si>
  <si>
    <r>
      <t xml:space="preserve">If you </t>
    </r>
    <r>
      <rPr>
        <b/>
        <u/>
        <sz val="11"/>
        <color theme="1"/>
        <rFont val="Calibri"/>
        <family val="2"/>
        <scheme val="minor"/>
      </rPr>
      <t>DO NOT HAVE</t>
    </r>
    <r>
      <rPr>
        <b/>
        <sz val="11"/>
        <color theme="1"/>
        <rFont val="Calibri"/>
        <family val="2"/>
        <scheme val="minor"/>
      </rPr>
      <t xml:space="preserve"> employees</t>
    </r>
  </si>
  <si>
    <r>
      <t xml:space="preserve">If you </t>
    </r>
    <r>
      <rPr>
        <b/>
        <u/>
        <sz val="11"/>
        <color theme="1"/>
        <rFont val="Calibri"/>
        <family val="2"/>
        <scheme val="minor"/>
      </rPr>
      <t>DO HAVE</t>
    </r>
    <r>
      <rPr>
        <b/>
        <sz val="11"/>
        <color theme="1"/>
        <rFont val="Calibri"/>
        <family val="2"/>
        <scheme val="minor"/>
      </rPr>
      <t xml:space="preserve"> Employees</t>
    </r>
  </si>
  <si>
    <t>2019 filed IRS Form 1040 Schedule F or the 2020 IRS Form 1040 Schedule F (even if not filed for 2020 yet), based on which year you are using to calculate payroll costs)</t>
  </si>
  <si>
    <t>Now go to the Blue tab that represents your entity structure for a list of required documents for you to upload to your application.</t>
  </si>
  <si>
    <t>Table of Contents</t>
  </si>
  <si>
    <t>Click a link below to jump to that tab.</t>
  </si>
  <si>
    <t>Questions</t>
  </si>
  <si>
    <t>Corporations &amp; Non-Profits</t>
  </si>
  <si>
    <r>
      <t xml:space="preserve">If you are a </t>
    </r>
    <r>
      <rPr>
        <b/>
        <sz val="11"/>
        <color theme="1"/>
        <rFont val="Calibri"/>
        <family val="2"/>
        <scheme val="minor"/>
      </rPr>
      <t>Corporation or a Non-Profit</t>
    </r>
    <r>
      <rPr>
        <sz val="11"/>
        <color theme="1"/>
        <rFont val="Calibri"/>
        <family val="2"/>
        <scheme val="minor"/>
      </rPr>
      <t>, go to the Corps &amp; Non-Profits tab for the list of Required Documents you will need to submit and an optional average monthly payroll calculator and optional gross receipts reduction calculator</t>
    </r>
  </si>
  <si>
    <t>Farmer-Rancher</t>
  </si>
  <si>
    <r>
      <t xml:space="preserve">If you are a </t>
    </r>
    <r>
      <rPr>
        <b/>
        <sz val="11"/>
        <color theme="1"/>
        <rFont val="Calibri"/>
        <family val="2"/>
        <scheme val="minor"/>
      </rPr>
      <t>Farmer or Rancher</t>
    </r>
    <r>
      <rPr>
        <sz val="11"/>
        <color theme="1"/>
        <rFont val="Calibri"/>
        <family val="2"/>
        <scheme val="minor"/>
      </rPr>
      <t xml:space="preserve"> (file IRS Form 1040 Schedule F) with or without employees, go to the Farmer-Rancher tab for the list of Required Documents you will need to submit and an optional average monthly payroll calculator and optional gross receipts reduction calculator</t>
    </r>
  </si>
  <si>
    <t>Partnership</t>
  </si>
  <si>
    <r>
      <t xml:space="preserve">If you are a </t>
    </r>
    <r>
      <rPr>
        <b/>
        <sz val="11"/>
        <color theme="1"/>
        <rFont val="Calibri"/>
        <family val="2"/>
        <scheme val="minor"/>
      </rPr>
      <t>Partnership</t>
    </r>
    <r>
      <rPr>
        <sz val="11"/>
        <color theme="1"/>
        <rFont val="Calibri"/>
        <family val="2"/>
        <scheme val="minor"/>
      </rPr>
      <t xml:space="preserve"> (file IRS Form 1065) with or without employees, go to the Partnership tab for the list of Required Documents you will need to submit and an optional average monthly payroll calculator and optional gross receipts reduction calculator</t>
    </r>
  </si>
  <si>
    <t>Addendum A-Affiliate</t>
  </si>
  <si>
    <r>
      <t xml:space="preserve">If you have </t>
    </r>
    <r>
      <rPr>
        <b/>
        <sz val="11"/>
        <color theme="1"/>
        <rFont val="Calibri"/>
        <family val="2"/>
        <scheme val="minor"/>
      </rPr>
      <t>Affiliates</t>
    </r>
    <r>
      <rPr>
        <sz val="11"/>
        <color theme="1"/>
        <rFont val="Calibri"/>
        <family val="2"/>
        <scheme val="minor"/>
      </rPr>
      <t xml:space="preserve">, you are required to fill out the </t>
    </r>
    <r>
      <rPr>
        <b/>
        <sz val="11"/>
        <color theme="5"/>
        <rFont val="Calibri"/>
        <family val="2"/>
        <scheme val="minor"/>
      </rPr>
      <t>orange</t>
    </r>
    <r>
      <rPr>
        <sz val="11"/>
        <color theme="1"/>
        <rFont val="Calibri"/>
        <family val="2"/>
        <scheme val="minor"/>
      </rPr>
      <t xml:space="preserve"> Addendum A - Affiliate tab</t>
    </r>
  </si>
  <si>
    <t xml:space="preserve">Gross Receipts </t>
  </si>
  <si>
    <t xml:space="preserve">Payroll Cost Definition </t>
  </si>
  <si>
    <t xml:space="preserve">If you selected 1120, 1120-S or Non-Profit  </t>
  </si>
  <si>
    <t>If you selected 1040 Schedule F</t>
  </si>
  <si>
    <t>If you selected 1065 - Partnership</t>
  </si>
  <si>
    <t>On Question 1 above:</t>
  </si>
  <si>
    <t>Click here for Corporations or Non Profits</t>
  </si>
  <si>
    <t>Click here for Farmer-Rancher</t>
  </si>
  <si>
    <t>Click here for Partnership</t>
  </si>
  <si>
    <t>The required column is answered based on the answers you provided on the green Questions tab.  If the required column says "Yes" and the document is not provided, the person reviewing your loan will let you know it is missing.  Please indicate in the Provided column if you uploaded the document with your application.</t>
  </si>
  <si>
    <t>Supplemental Application Questions</t>
  </si>
  <si>
    <t>Please answer every question.  This information is needed for the bank to complete their review of the file.  These answers also drive the required documentation checklists on the blue tabs.</t>
  </si>
  <si>
    <t>Gross receipts includes all revenue in whatever form received or accrued (in accordance with the entity’s accounting method) from whatever source, including from the sales of products or services, interest, dividends, rents, royalties, fees, or commissions, reduced by returns and allowances. Generally, receipts are considered “total income” (or in the case of a sole proprietorship, independent contractor, or self-employed individual “gross income”) plus “cost of goods sold,” and excludes net capital gains or losses as these terms are defined and reported on IRS tax return forms. Gross receipts do not include the following: taxes collected for and remitted to a taxing authority if included in gross or total income (such as sales or other taxes collected from customers and excluding taxes levied on the concern or its employees); proceeds from transactions between a concern and its domestic or foreign affiliates; and amounts collected for another by a travel agent, real estate agent, advertising agent, conference management service provider, freight forwarder or customs broker. All other items, such as subcontractor costs, reimbursements for purchases a contractor makes at a customer's request, investment income, and employee-based costs such as payroll taxes, may not be excluded from gross receipts.</t>
  </si>
  <si>
    <t>Gross Receipt Definition</t>
  </si>
  <si>
    <t>click here</t>
  </si>
  <si>
    <t>For entities not in business during 2019 but in operation on February 15, 2020, Applicants must demonstrate that gross receipts in the second, third, or fourth quarter of 2020 were at least 25% lower than the first quarter of 2020.</t>
  </si>
  <si>
    <t>How Do I Calculate my Gross Receipts?</t>
  </si>
  <si>
    <t>(1) Form 941 for each quarter in 2019 or 2020</t>
  </si>
  <si>
    <t xml:space="preserve"> ii. The compensation of an individual employee in excess of $100,000 on an annualized basis, as prorated for the period during which the payments are made or the obligation to make the payments is incurred;</t>
  </si>
  <si>
    <t xml:space="preserve"> iii. Federal employment taxes imposed or withheld during the applicable period, including the employee’s and employer’s share of FICA (Federal Insurance Contributions Act) and Railroad Retirement Act taxes, and income taxes required to be withheld from employees; and</t>
  </si>
  <si>
    <t xml:space="preserve"> iv. Qualified sick and family leave wages for which a credit is allowed under sections 7001 and 7003 of the Families First Coronavirus Response Act (Public Law 116– 127).</t>
  </si>
  <si>
    <t>May fishing boat owners include payroll costs in their PPP loan applications that are attributable to crewmembers described in section 3121(b)(20) of the Internal Revenue Code?</t>
  </si>
  <si>
    <t xml:space="preserve">Yes. A fishing boat owner may include compensation reported on Box 5 of IRS Form 1099-MISC and paid to a crewmember described in section 3121(b)(20) of the Code, up to $100,000 on an annualized basis, as prorated for the period during which the payments are made or the obligation to make the payments is incurred, as a payroll cost in its PPP loan application. </t>
  </si>
  <si>
    <t>No, independent contractors have the ability to apply for a PPP loan on their own so they do not count for purposes of a borrower’s PPP loan calculation</t>
  </si>
  <si>
    <t>Do student workers count when determining the number of employees for PPP loan eligibility?</t>
  </si>
  <si>
    <t>Yes. Student workers generally count as employees, unless (a) the applicant is an institution of higher education, as defined in the Department of Education’s Federal Work-Study regulations, 34 C.F.R. 675.2, and (b) the student worker’s services are performed as part of a Federal Work-Study Program (as defined in those regulations68) or a substantially similar program of a State or political subdivision thereof. Institutions of higher education must exclude work study students when determining the number of employees for PPP loan eligibility, and must also exclude payroll costs for work study students from the calculation of payroll costs used to determine their PPP loan amount.</t>
  </si>
  <si>
    <t>All required documentation requirements included in this Supplemental Application were derived from IFR - Business Loan Program Temporary Changes; PPP Second Draw Loans, Second Draw PPP Loans: How to Calculate Revenue Reduction and Maximum Loan Amounts Including What Documentation to Provide; and SBA Form 2483-SD. These documents can be found in the link below.</t>
  </si>
  <si>
    <t>Do you have any Affiliates?</t>
  </si>
  <si>
    <t>Click HERE for definition of Affiliate</t>
  </si>
  <si>
    <t>If you have affiliate(s), you must</t>
  </si>
  <si>
    <t>Tax forms for 2019 or 2020:</t>
  </si>
  <si>
    <t>Supplemental Application (this form) completed</t>
  </si>
  <si>
    <t>The required column is answered based on the answers you provided on the green Questions tab.  If the required column says "Yes" and the document is not provided, the person reviewing your loan will let you know it is missing.  Please indicate in the Provided column if you uploaded the document with your application.  If you are a Non-Profit that is not required to file tax returns, please provide documentation that supports your calculations.</t>
  </si>
  <si>
    <r>
      <t>Input gross income amount (</t>
    </r>
    <r>
      <rPr>
        <b/>
        <sz val="11"/>
        <color theme="1"/>
        <rFont val="Calibri"/>
        <family val="2"/>
        <scheme val="minor"/>
      </rPr>
      <t>IRS Form 1040 Schedule F line 9</t>
    </r>
    <r>
      <rPr>
        <sz val="11"/>
        <color theme="1"/>
        <rFont val="Calibri"/>
        <family val="2"/>
        <scheme val="minor"/>
      </rPr>
      <t>). 
If this amount is more than $100k, reduce to $100k. If this amount is  less than zero, you are not eligible for a PPP loan</t>
    </r>
  </si>
  <si>
    <t>Write this number down and redo this calculation for each general partner</t>
  </si>
  <si>
    <t>Multiply by</t>
  </si>
  <si>
    <t>Maximum Amount</t>
  </si>
  <si>
    <t>This is the maximum amount per partner allowed</t>
  </si>
  <si>
    <t>Add up the General Partner Total calculated on row 60 for each General Partner and input the total here</t>
  </si>
  <si>
    <t>Equivalent payroll processor records, along with evidence of any retirement and employee group health, life, disability, vision and dental insurance contributions for 2019 or 2020. If you choose to provide other documentation instead of your tax return document, it MUST either be an annual statement or a monthly statement for all 12 months.</t>
  </si>
  <si>
    <t xml:space="preserve">Payroll costs consist of compensation to employees (whose principal place of residence is the United States) in the form of salary, wages, commissions, or similar compensation; cash tips or the equivalent (based on employer records of past tips or, in the absence of such records, a reasonable, good-faith employer estimate of such tips); payment for vacation, parental, family, medical, or sick leave; allowance for separation or dismissal; payment for the provision of employee benefits consisting of group health care or group life, disability, vision, or dental insurance, including insurance premiums, and retirement; payment of state and local taxes assessed on compensation of employees; and for an independent contractor or sole proprietor, wages, commissions, income, or net earnings from self-employment, or similar compensation. </t>
  </si>
  <si>
    <t>Concerns and entities are affiliates of each other when one controls or has the power to control the other, or a third party or parties controls or has the power to control both. It does not matter whether control is exercised, so long as the power to control exists. Affiliation under any of the circumstances described on the Affiliate tab is sufficient to establish affiliation for applicants for the Paycheck Protection Program.</t>
  </si>
  <si>
    <r>
      <t>Input net profit amount (</t>
    </r>
    <r>
      <rPr>
        <b/>
        <sz val="11"/>
        <color theme="1"/>
        <rFont val="Calibri"/>
        <family val="2"/>
        <scheme val="minor"/>
      </rPr>
      <t>IRS Form 1040 Schedule C line 31</t>
    </r>
    <r>
      <rPr>
        <sz val="11"/>
        <color theme="1"/>
        <rFont val="Calibri"/>
        <family val="2"/>
        <scheme val="minor"/>
      </rPr>
      <t>). 
If this amount is more than $100k, reduce to $100k. If this amount is less than zero, you are not eligible for a PPP loan</t>
    </r>
  </si>
  <si>
    <r>
      <t>Input net profit amount (</t>
    </r>
    <r>
      <rPr>
        <b/>
        <sz val="11"/>
        <color theme="1"/>
        <rFont val="Calibri"/>
        <family val="2"/>
        <scheme val="minor"/>
      </rPr>
      <t>IRS Form 1040 Schedule C line 31</t>
    </r>
    <r>
      <rPr>
        <sz val="11"/>
        <color theme="1"/>
        <rFont val="Calibri"/>
        <family val="2"/>
        <scheme val="minor"/>
      </rPr>
      <t>). 
If this amount is more than $100k, reduce to $100k. If this amount is less than zero, set this amount to $0</t>
    </r>
  </si>
  <si>
    <t>(3) Form 943 for 2019 or 2020 (this can be in addition to, or in place of IRS Form 941)</t>
  </si>
  <si>
    <t xml:space="preserve">2019 filed IRS Form 1040 Schedule 1 or 2020 IRS Form 1040 Schedule 1 (even if not filed for 2020 yet), based on which year you are using to calculate payroll costs </t>
  </si>
  <si>
    <t>Self Employed (Net Profit)</t>
  </si>
  <si>
    <t>Self Employed (Gross Income)</t>
  </si>
  <si>
    <t>If you selected 1040 Schedule C (Net Profit)</t>
  </si>
  <si>
    <t>If you selected 1040 Schedule C (Gross Income)</t>
  </si>
  <si>
    <t>Click here for Self Employed (Net Profit)</t>
  </si>
  <si>
    <t>Click here for Self Employed (Gross Income)</t>
  </si>
  <si>
    <r>
      <t xml:space="preserve">Employee payroll - </t>
    </r>
    <r>
      <rPr>
        <b/>
        <sz val="11"/>
        <color theme="1"/>
        <rFont val="Calibri"/>
        <family val="2"/>
        <scheme val="minor"/>
      </rPr>
      <t>IRS FORM 1040 Schedule C Line 14</t>
    </r>
  </si>
  <si>
    <r>
      <t xml:space="preserve">Employee payroll - </t>
    </r>
    <r>
      <rPr>
        <b/>
        <sz val="11"/>
        <color theme="1"/>
        <rFont val="Calibri"/>
        <family val="2"/>
        <scheme val="minor"/>
      </rPr>
      <t>IRS FORM 1040 Schedule C Line 19</t>
    </r>
  </si>
  <si>
    <r>
      <t xml:space="preserve">Employee payroll - </t>
    </r>
    <r>
      <rPr>
        <b/>
        <sz val="11"/>
        <color theme="1"/>
        <rFont val="Calibri"/>
        <family val="2"/>
        <scheme val="minor"/>
      </rPr>
      <t>IRS FORM 1040 Schedule C Line 26</t>
    </r>
  </si>
  <si>
    <r>
      <t xml:space="preserve">Any employer contributions for employee group health, life, disability, vision and dental insurance ( </t>
    </r>
    <r>
      <rPr>
        <b/>
        <sz val="11"/>
        <color theme="1"/>
        <rFont val="Calibri"/>
        <family val="2"/>
        <scheme val="minor"/>
      </rPr>
      <t>IRS Form 1040 Schedule C Line 14</t>
    </r>
    <r>
      <rPr>
        <sz val="11"/>
        <color theme="1"/>
        <rFont val="Calibri"/>
        <family val="2"/>
        <scheme val="minor"/>
      </rPr>
      <t>)</t>
    </r>
  </si>
  <si>
    <r>
      <t>Any employer contributions for employee retirement  (</t>
    </r>
    <r>
      <rPr>
        <b/>
        <sz val="11"/>
        <color theme="1"/>
        <rFont val="Calibri"/>
        <family val="2"/>
        <scheme val="minor"/>
      </rPr>
      <t>IRS Form 1040 Schedule C Line 19</t>
    </r>
    <r>
      <rPr>
        <sz val="11"/>
        <color theme="1"/>
        <rFont val="Calibri"/>
        <family val="2"/>
        <scheme val="minor"/>
      </rPr>
      <t>)</t>
    </r>
  </si>
  <si>
    <r>
      <t xml:space="preserve">Complete the </t>
    </r>
    <r>
      <rPr>
        <b/>
        <sz val="11"/>
        <color rgb="FFFFC000"/>
        <rFont val="Calibri"/>
        <family val="2"/>
        <scheme val="minor"/>
      </rPr>
      <t>orange</t>
    </r>
    <r>
      <rPr>
        <sz val="11"/>
        <color theme="1"/>
        <rFont val="Calibri"/>
        <family val="2"/>
        <scheme val="minor"/>
      </rPr>
      <t xml:space="preserve"> Addendum A-Affiliate </t>
    </r>
  </si>
  <si>
    <r>
      <t xml:space="preserve">If you received your 1st Draw Loan from First Horizon/Iberia Bank </t>
    </r>
    <r>
      <rPr>
        <b/>
        <u/>
        <sz val="11"/>
        <color rgb="FFFF0000"/>
        <rFont val="Calibri"/>
        <family val="2"/>
        <scheme val="minor"/>
      </rPr>
      <t>AND</t>
    </r>
    <r>
      <rPr>
        <sz val="11"/>
        <color rgb="FFFF0000"/>
        <rFont val="Calibri"/>
        <family val="2"/>
        <scheme val="minor"/>
      </rPr>
      <t xml:space="preserve"> you are calculating your 2nd Draw PPP Loan Amount using the calendar year 2019 information you provided for your 1st Draw PPP loan </t>
    </r>
    <r>
      <rPr>
        <b/>
        <u/>
        <sz val="11"/>
        <color rgb="FFFF0000"/>
        <rFont val="Calibri"/>
        <family val="2"/>
        <scheme val="minor"/>
      </rPr>
      <t>AND</t>
    </r>
    <r>
      <rPr>
        <sz val="11"/>
        <color rgb="FFFF0000"/>
        <rFont val="Calibri"/>
        <family val="2"/>
        <scheme val="minor"/>
      </rPr>
      <t xml:space="preserve"> you answered No to Question # 7 on the Questions tab </t>
    </r>
    <r>
      <rPr>
        <b/>
        <u/>
        <sz val="11"/>
        <color rgb="FFFF0000"/>
        <rFont val="Calibri"/>
        <family val="2"/>
        <scheme val="minor"/>
      </rPr>
      <t>AND</t>
    </r>
    <r>
      <rPr>
        <sz val="11"/>
        <color rgb="FFFF0000"/>
        <rFont val="Calibri"/>
        <family val="2"/>
        <scheme val="minor"/>
      </rPr>
      <t xml:space="preserve"> your loan is $150,000 or less, you do not need to provide any additional information. If this does not apply to you, continue through the checklist below to see what is required.</t>
    </r>
  </si>
  <si>
    <t>General Partner Subtotal</t>
  </si>
  <si>
    <t xml:space="preserve">You are eligible for a PPP loan if: 
(i) you were in operation on February 15, 2020; 
(ii)you are an individual with self-employment income (such as an independent contractor oar sole proprietor); 
(iii) your principal place of residence is in the United States; and 
(iv) you filed or will file a Form 1040 Schedule C for 2019 or meet the requirements below. However, if you are a partner in a partnership, you may not submit a separate PPP loan application for yourself as a self-employed individual. Instead, the self-employment income of general active partners may be reported as a payroll cost, up to $100,000 on an annualized basis, as prorated for the period during which the payments are made or the obligation to make the payments is incurred on a PPP loan application filed by or on behalf of the partnership. Partnerships are eligible for PPP loans under the CARES Act, as amended by the Economic Aid Act, and the Administrator has determined, in consultation with the Secretary of the Treasury (Secretary), that limiting a partnership and its partners (and an LLC filing taxes as a partnership) to one PPP loan is necessary to help ensure that as many eligible borrowers as possible obtain PPP loans before the statutory deadline of March 31, 2021. This limitation will allow lenders to more quickly
process applications and lower the burdens of applying for partnerships/partners. The Administrator has further determined that permitting partners to apply as self-employed individuals would create unnecessary confusion regarding which entity, the partner or the partnership, applies for partner and LLC member income, and would generate loan proceeds use coordination and allocation issues. Rent, mortgage interest, utilities, other debt service, operations expenditures, property damage costs, supplier costs, and worker protection expenditures are generally incurred at the partnership level, not partner level, so it is most natural to provide the funds for these expenses to the partnership, not individual partners. In addition, you should be aware that participation in the PPP may affect your eligibility for state-administered unemployment compensation or unemployment assistance programs, including the programs authorized by Title II, Subtitle A of the CARES Act, or CARES Act Employee Retention Credits. On June 26,
2020, SBA issued additional guidance for those individuals with self-employment income who: (i) were not in operation in 2019 but who were in operation on February 15, 2020, and (ii) filed a Form 1040 Schedule C for 2020. See “How To Calculate Maximum Loan Amounts – By Business Type,” Question 10 posted on SBA’s website.
</t>
  </si>
  <si>
    <t>7a</t>
  </si>
  <si>
    <t>Net Profit</t>
  </si>
  <si>
    <t>Gross Income</t>
  </si>
  <si>
    <t>2019 or 2020 invoice, bank statement, or book of record to establish you were in operation on or around 2/15/20.</t>
  </si>
  <si>
    <t>Self Employed Schedule C Supplemental Application - Gross Income</t>
  </si>
  <si>
    <t>Self Employed Schedule C Supplemental Application - Net Income</t>
  </si>
  <si>
    <r>
      <t>Input gross income amount (</t>
    </r>
    <r>
      <rPr>
        <b/>
        <sz val="11"/>
        <color theme="1"/>
        <rFont val="Calibri"/>
        <family val="2"/>
        <scheme val="minor"/>
      </rPr>
      <t>IRS Form 1040 Schedule C line 7</t>
    </r>
    <r>
      <rPr>
        <sz val="11"/>
        <color theme="1"/>
        <rFont val="Calibri"/>
        <family val="2"/>
        <scheme val="minor"/>
      </rPr>
      <t>). 
If this amount is more than $100k, reduce to $100k. If this amount is less than zero, set this amount to $0</t>
    </r>
  </si>
  <si>
    <t>Owner Income</t>
  </si>
  <si>
    <t>If Owner Income &gt; $100,000, then Average Monthly Payroll is reduced to $100,000. If &lt; $100,000, then number is divided by 12.</t>
  </si>
  <si>
    <t>If you answered '1040 Schedule C' or '1040 Schedule F' above, do you have any employees other than yourself?</t>
  </si>
  <si>
    <t>IF YOU ELECT TO USE NET PROFIT, DO NOT SELECT SCHEDULE C IN THE NUMERATED PORTAL.</t>
  </si>
  <si>
    <t>IF YOU ELECT TO USE GROSS INCOME, YOU MUST SELECT THE SCHEDULE C - SECOND DRAW APP IN THE NUMERATED PORTAL.</t>
  </si>
  <si>
    <r>
      <t>Input gross income amount (</t>
    </r>
    <r>
      <rPr>
        <b/>
        <sz val="11"/>
        <color theme="1"/>
        <rFont val="Calibri"/>
        <family val="2"/>
        <scheme val="minor"/>
      </rPr>
      <t>IRS Form 1040 Schedule C line 7</t>
    </r>
    <r>
      <rPr>
        <sz val="11"/>
        <color theme="1"/>
        <rFont val="Calibri"/>
        <family val="2"/>
        <scheme val="minor"/>
      </rPr>
      <t>)</t>
    </r>
  </si>
  <si>
    <t>Average Monthly Income</t>
  </si>
  <si>
    <t xml:space="preserve">The following calculator for Owner Income is for informational purposes only. Each of these fields will be input into the system separately. This is just a guide to see how the computation will work. </t>
  </si>
  <si>
    <r>
      <t>IRS Form 941 Taxable Medicare wages &amp; ti</t>
    </r>
    <r>
      <rPr>
        <sz val="11"/>
        <rFont val="Calibri"/>
        <family val="2"/>
        <scheme val="minor"/>
      </rPr>
      <t>ps</t>
    </r>
    <r>
      <rPr>
        <b/>
        <sz val="11"/>
        <rFont val="Calibri"/>
        <family val="2"/>
        <scheme val="minor"/>
      </rPr>
      <t xml:space="preserve"> (line 5 c-column 1)</t>
    </r>
    <r>
      <rPr>
        <sz val="11"/>
        <rFont val="Calibri"/>
        <family val="2"/>
        <scheme val="minor"/>
      </rPr>
      <t xml:space="preserve"> </t>
    </r>
    <r>
      <rPr>
        <sz val="11"/>
        <color theme="1"/>
        <rFont val="Calibri"/>
        <family val="2"/>
        <scheme val="minor"/>
      </rPr>
      <t>from each quarter</t>
    </r>
  </si>
  <si>
    <r>
      <t>Input gross income amount (</t>
    </r>
    <r>
      <rPr>
        <b/>
        <sz val="11"/>
        <color theme="1"/>
        <rFont val="Calibri"/>
        <family val="2"/>
        <scheme val="minor"/>
      </rPr>
      <t>IRS Form 1040 Schedule F line 9</t>
    </r>
    <r>
      <rPr>
        <sz val="11"/>
        <color theme="1"/>
        <rFont val="Calibri"/>
        <family val="2"/>
        <scheme val="minor"/>
      </rPr>
      <t>). If this amount is more than $100K, reduce to $100K. If this amount is less than zero, set this amount to $0.</t>
    </r>
  </si>
  <si>
    <t>Note:  Schedule C filers have the option of two different loan amount calculations.  THE SYSTEM WILL DEFAULT TO GROSS INCOME AS THE BASE FOR SCHEDULE FILERS. Each Borrower should evaluate for itself which is best for its situation.</t>
  </si>
  <si>
    <r>
      <t xml:space="preserve">If you are a </t>
    </r>
    <r>
      <rPr>
        <b/>
        <sz val="11"/>
        <color theme="1"/>
        <rFont val="Calibri"/>
        <family val="2"/>
        <scheme val="minor"/>
      </rPr>
      <t>Seasonal Business</t>
    </r>
    <r>
      <rPr>
        <sz val="11"/>
        <color theme="1"/>
        <rFont val="Calibri"/>
        <family val="2"/>
        <scheme val="minor"/>
      </rPr>
      <t xml:space="preserve">, you may read guidance and use the average monthly payroll calculator on the </t>
    </r>
    <r>
      <rPr>
        <b/>
        <sz val="11"/>
        <color rgb="FF7030A0"/>
        <rFont val="Calibri"/>
        <family val="2"/>
        <scheme val="minor"/>
      </rPr>
      <t>purple</t>
    </r>
    <r>
      <rPr>
        <sz val="11"/>
        <color theme="1"/>
        <rFont val="Calibri"/>
        <family val="2"/>
        <scheme val="minor"/>
      </rPr>
      <t xml:space="preserve"> Seasonal Business tab</t>
    </r>
  </si>
  <si>
    <r>
      <t xml:space="preserve">If you are </t>
    </r>
    <r>
      <rPr>
        <b/>
        <sz val="11"/>
        <rFont val="Calibri"/>
        <family val="2"/>
        <scheme val="minor"/>
      </rPr>
      <t>Self-Employed</t>
    </r>
    <r>
      <rPr>
        <sz val="11"/>
        <rFont val="Calibri"/>
        <family val="2"/>
        <scheme val="minor"/>
      </rPr>
      <t xml:space="preserve"> (file IRS Form 1040 Schedule C) with or without employees, go to the applicable Self-Employed tab for the list of Required Documents you will need to submit and an optional average monthly payroll calculator.  </t>
    </r>
  </si>
  <si>
    <t>Payroll statement or similar documentation to establish you were in operation and had employees on 2/15/20.</t>
  </si>
  <si>
    <t>Note - Schedule C Filers have the option of two different loan amount calculations.  One is based on Net Profit, the other on Gross Income.  For some borrowers, the choice may make a difference in the maximum loan amount available.  Although using Gross Income will genially result in a greater loan amount, we recommend you work through both Blue Tabs for Self Employed and choose the one that results in the highest loan amount for your situation.</t>
  </si>
  <si>
    <t>(1) Form 941 for each quarter in 2019 or 2020, as applicable</t>
  </si>
  <si>
    <t>(2) State quarterly wage unemployment insurance tax reporting forms for each quarter in 2019 or 2020, as applicable</t>
  </si>
  <si>
    <t>Equivalent payroll processor records, along with evidence of any retirement and employee group health, life, disability, vision and dental insurance contributions for 2019 or 2020, as applicable. If you choose to provide other documentation instead of your tax return document, it MUST either be an annual statement or a monthly statement for all 12 months.</t>
  </si>
  <si>
    <t>Input total monthly payments by the borrower for payroll costs paid or incurred by the borrower from the date of inception in 2019 or 2020 to the date the borrower applies for the 2nd Draw PPP loan</t>
  </si>
  <si>
    <t>Input the number of months in which payroll costs were paid or incurred (number of months since inception to the date of application for a 2nd Draw PPP Loan</t>
  </si>
  <si>
    <r>
      <t xml:space="preserve">If you are a </t>
    </r>
    <r>
      <rPr>
        <b/>
        <sz val="11"/>
        <color theme="1"/>
        <rFont val="Calibri"/>
        <family val="2"/>
        <scheme val="minor"/>
      </rPr>
      <t>New Entity</t>
    </r>
    <r>
      <rPr>
        <sz val="11"/>
        <color theme="1"/>
        <rFont val="Calibri"/>
        <family val="2"/>
        <scheme val="minor"/>
      </rPr>
      <t xml:space="preserve">, you may read guidance and use the alternate average monthly payroll calculator on the </t>
    </r>
    <r>
      <rPr>
        <b/>
        <sz val="11"/>
        <color rgb="FF7030A0"/>
        <rFont val="Calibri"/>
        <family val="2"/>
        <scheme val="minor"/>
      </rPr>
      <t>purple</t>
    </r>
    <r>
      <rPr>
        <sz val="11"/>
        <color theme="1"/>
        <rFont val="Calibri"/>
        <family val="2"/>
        <scheme val="minor"/>
      </rPr>
      <t xml:space="preserve"> New Entity tab</t>
    </r>
  </si>
  <si>
    <t>NOTE:  YOU WILL BE REQUIRED TO PROVIDE PAYROLL RECORDS FOR ALL MONTHS SINCE INCEPTION IF YOU USE THIS METHOD.</t>
  </si>
  <si>
    <t>Updated 3/17/21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</si>
</sst>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quot;$&quot;#,##0"/>
    <numFmt numFmtId="165" formatCode="&quot;$&quot;#,##0.00"/>
    <numFmt numFmtId="166" formatCode="_(&quot;$&quot;* #,##0_);_(&quot;$&quot;* \(#,##0\);_(&quot;$&quot;* &quot;-&quot;??_);_(@_)"/>
    <numFmt numFmtId="167" formatCode="#,##0.0000_);\(#,##0.0000\)"/>
  </numFmts>
  <fonts count="30">
    <font>
      <sz val="11"/>
      <color theme="1"/>
      <name val="Calibri"/>
      <family val="2"/>
      <scheme val="minor"/>
    </font>
    <font>
      <sz val="11"/>
      <color theme="1"/>
      <name val="Calibri"/>
      <family val="2"/>
      <scheme val="minor"/>
    </font>
    <font>
      <b/>
      <sz val="11"/>
      <color theme="1"/>
      <name val="Calibri"/>
      <family val="2"/>
      <scheme val="minor"/>
    </font>
    <font>
      <sz val="12"/>
      <color rgb="FF000000"/>
      <name val="TimesNewRomanPSMT"/>
    </font>
    <font>
      <i/>
      <sz val="10"/>
      <color theme="1"/>
      <name val="Calibri"/>
      <family val="2"/>
      <scheme val="minor"/>
    </font>
    <font>
      <b/>
      <i/>
      <u/>
      <sz val="11"/>
      <color theme="1"/>
      <name val="Calibri"/>
      <family val="2"/>
      <scheme val="minor"/>
    </font>
    <font>
      <sz val="10"/>
      <color theme="1"/>
      <name val="Calibri"/>
      <family val="2"/>
      <scheme val="minor"/>
    </font>
    <font>
      <sz val="11"/>
      <color rgb="FFFF0000"/>
      <name val="Calibri"/>
      <family val="2"/>
      <scheme val="minor"/>
    </font>
    <font>
      <sz val="11"/>
      <name val="Calibri"/>
      <family val="2"/>
      <scheme val="minor"/>
    </font>
    <font>
      <b/>
      <sz val="12"/>
      <color theme="1"/>
      <name val="Calibri"/>
      <family val="2"/>
      <scheme val="minor"/>
    </font>
    <font>
      <b/>
      <sz val="10"/>
      <color theme="1"/>
      <name val="Calibri"/>
      <family val="2"/>
      <scheme val="minor"/>
    </font>
    <font>
      <b/>
      <sz val="8"/>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b/>
      <sz val="11"/>
      <color rgb="FFFF0000"/>
      <name val="Calibri"/>
      <family val="2"/>
      <scheme val="minor"/>
    </font>
    <font>
      <b/>
      <sz val="11"/>
      <name val="Calibri"/>
      <family val="2"/>
      <scheme val="minor"/>
    </font>
    <font>
      <b/>
      <u/>
      <sz val="11"/>
      <color theme="1"/>
      <name val="Calibri"/>
      <family val="2"/>
      <scheme val="minor"/>
    </font>
    <font>
      <u/>
      <sz val="11"/>
      <name val="Calibri"/>
      <family val="2"/>
      <scheme val="minor"/>
    </font>
    <font>
      <b/>
      <u/>
      <sz val="11"/>
      <name val="Calibri"/>
      <family val="2"/>
      <scheme val="minor"/>
    </font>
    <font>
      <sz val="9"/>
      <color indexed="81"/>
      <name val="Tahoma"/>
      <family val="2"/>
    </font>
    <font>
      <b/>
      <sz val="11"/>
      <color rgb="FF00B050"/>
      <name val="Calibri"/>
      <family val="2"/>
      <scheme val="minor"/>
    </font>
    <font>
      <b/>
      <sz val="11"/>
      <color rgb="FF00B0F0"/>
      <name val="Calibri"/>
      <family val="2"/>
      <scheme val="minor"/>
    </font>
    <font>
      <b/>
      <sz val="11"/>
      <color theme="5"/>
      <name val="Calibri"/>
      <family val="2"/>
      <scheme val="minor"/>
    </font>
    <font>
      <b/>
      <sz val="11"/>
      <color rgb="FF7030A0"/>
      <name val="Calibri"/>
      <family val="2"/>
      <scheme val="minor"/>
    </font>
    <font>
      <i/>
      <sz val="11"/>
      <color theme="1"/>
      <name val="Calibri"/>
      <family val="2"/>
      <scheme val="minor"/>
    </font>
    <font>
      <b/>
      <sz val="11"/>
      <color rgb="FFFFC000"/>
      <name val="Calibri"/>
      <family val="2"/>
      <scheme val="minor"/>
    </font>
    <font>
      <b/>
      <u/>
      <sz val="11"/>
      <color rgb="FFFF0000"/>
      <name val="Calibri"/>
      <family val="2"/>
      <scheme val="minor"/>
    </font>
    <font>
      <sz val="10"/>
      <color rgb="FFFF0000"/>
      <name val="Calibri"/>
      <family val="2"/>
      <scheme val="minor"/>
    </font>
    <font>
      <b/>
      <sz val="11"/>
      <color theme="4" tint="-0.49998474074526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488">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44" fontId="0" fillId="0" borderId="1" xfId="1" applyFont="1" applyBorder="1"/>
    <xf numFmtId="0" fontId="2" fillId="0" borderId="0" xfId="0" applyFont="1"/>
    <xf numFmtId="44" fontId="0" fillId="2" borderId="0" xfId="0" applyNumberFormat="1" applyFill="1"/>
    <xf numFmtId="44" fontId="0" fillId="2" borderId="0" xfId="1" applyFont="1" applyFill="1"/>
    <xf numFmtId="0" fontId="0" fillId="0" borderId="0" xfId="0" applyProtection="1">
      <protection locked="0"/>
    </xf>
    <xf numFmtId="0" fontId="2" fillId="0" borderId="0" xfId="0" applyFont="1" applyProtection="1">
      <protection locked="0"/>
    </xf>
    <xf numFmtId="0" fontId="0" fillId="0" borderId="1" xfId="0" applyBorder="1" applyAlignment="1" applyProtection="1">
      <protection locked="0"/>
    </xf>
    <xf numFmtId="15" fontId="0" fillId="0" borderId="0" xfId="0" applyNumberFormat="1" applyAlignment="1">
      <alignment horizontal="left"/>
    </xf>
    <xf numFmtId="0" fontId="0" fillId="0" borderId="0" xfId="0" applyAlignment="1">
      <alignment horizontal="left"/>
    </xf>
    <xf numFmtId="0" fontId="2" fillId="0" borderId="0" xfId="0" applyFont="1" applyAlignment="1">
      <alignment horizontal="center"/>
    </xf>
    <xf numFmtId="0" fontId="2" fillId="0" borderId="0" xfId="0" applyFont="1" applyAlignment="1">
      <alignment horizontal="left"/>
    </xf>
    <xf numFmtId="44" fontId="0" fillId="2" borderId="1" xfId="1" applyFont="1" applyFill="1" applyBorder="1" applyProtection="1">
      <protection locked="0"/>
    </xf>
    <xf numFmtId="44" fontId="0" fillId="0" borderId="0" xfId="1" applyFont="1" applyFill="1" applyProtection="1"/>
    <xf numFmtId="165" fontId="0" fillId="2" borderId="4" xfId="0" applyNumberFormat="1" applyFill="1" applyBorder="1" applyProtection="1">
      <protection locked="0"/>
    </xf>
    <xf numFmtId="0" fontId="2" fillId="0" borderId="16" xfId="0" applyFont="1" applyBorder="1" applyAlignment="1">
      <alignment horizontal="center"/>
    </xf>
    <xf numFmtId="0" fontId="0" fillId="0" borderId="21" xfId="0" applyBorder="1" applyAlignment="1">
      <alignment horizontal="center" vertical="center"/>
    </xf>
    <xf numFmtId="0" fontId="6" fillId="0" borderId="0" xfId="0" applyFont="1"/>
    <xf numFmtId="0" fontId="10" fillId="0" borderId="0" xfId="0" applyFont="1"/>
    <xf numFmtId="0" fontId="13" fillId="0" borderId="0" xfId="3"/>
    <xf numFmtId="0" fontId="0" fillId="0" borderId="0" xfId="0" applyProtection="1"/>
    <xf numFmtId="0" fontId="2" fillId="0" borderId="0" xfId="0" applyFont="1" applyAlignment="1" applyProtection="1">
      <alignment horizontal="center" vertical="center"/>
    </xf>
    <xf numFmtId="0" fontId="0" fillId="0" borderId="0" xfId="0" applyFont="1" applyAlignment="1" applyProtection="1">
      <alignment horizontal="left" vertical="center"/>
    </xf>
    <xf numFmtId="0" fontId="0" fillId="0" borderId="0" xfId="0" applyAlignment="1" applyProtection="1">
      <alignment vertical="center"/>
    </xf>
    <xf numFmtId="0" fontId="2" fillId="0" borderId="0" xfId="0" applyFont="1" applyAlignment="1" applyProtection="1">
      <alignment vertical="center"/>
    </xf>
    <xf numFmtId="0" fontId="8" fillId="0" borderId="0" xfId="0" applyFont="1" applyAlignment="1" applyProtection="1">
      <alignment vertical="center"/>
    </xf>
    <xf numFmtId="0" fontId="7" fillId="0" borderId="0" xfId="0" applyFont="1" applyProtection="1"/>
    <xf numFmtId="0" fontId="2" fillId="0" borderId="0" xfId="0" applyFont="1" applyProtection="1"/>
    <xf numFmtId="0" fontId="0" fillId="0" borderId="0" xfId="0" applyFont="1" applyProtection="1"/>
    <xf numFmtId="0" fontId="0" fillId="0" borderId="0" xfId="0" applyBorder="1" applyAlignment="1" applyProtection="1">
      <alignment horizontal="left"/>
    </xf>
    <xf numFmtId="0" fontId="0" fillId="0" borderId="0" xfId="0" applyAlignment="1" applyProtection="1">
      <alignment horizontal="left"/>
    </xf>
    <xf numFmtId="0" fontId="0" fillId="0" borderId="0" xfId="0" applyAlignment="1" applyProtection="1"/>
    <xf numFmtId="0" fontId="0" fillId="0" borderId="3" xfId="0" applyBorder="1" applyAlignment="1" applyProtection="1">
      <alignment horizontal="left" vertical="center"/>
    </xf>
    <xf numFmtId="0" fontId="3" fillId="0" borderId="0" xfId="0" applyFont="1" applyAlignment="1" applyProtection="1">
      <alignment vertical="center"/>
    </xf>
    <xf numFmtId="0" fontId="4" fillId="0" borderId="0" xfId="0" applyFont="1" applyFill="1" applyBorder="1" applyAlignment="1" applyProtection="1">
      <alignment wrapText="1"/>
    </xf>
    <xf numFmtId="165" fontId="4" fillId="0" borderId="0" xfId="0" applyNumberFormat="1" applyFont="1" applyFill="1" applyBorder="1" applyAlignment="1" applyProtection="1">
      <alignment wrapText="1"/>
    </xf>
    <xf numFmtId="0" fontId="0" fillId="0" borderId="0" xfId="0" applyNumberFormat="1" applyProtection="1"/>
    <xf numFmtId="9" fontId="0" fillId="0" borderId="0" xfId="2" applyFont="1" applyAlignment="1" applyProtection="1">
      <alignment horizontal="center"/>
    </xf>
    <xf numFmtId="0" fontId="14" fillId="0" borderId="0" xfId="0" applyFont="1" applyAlignment="1">
      <alignment horizontal="center" vertical="top"/>
    </xf>
    <xf numFmtId="0" fontId="2" fillId="0" borderId="0" xfId="0" applyFont="1" applyAlignment="1"/>
    <xf numFmtId="0" fontId="2" fillId="0" borderId="0" xfId="0" applyFont="1" applyAlignment="1" applyProtection="1">
      <alignment horizontal="center"/>
    </xf>
    <xf numFmtId="0" fontId="13" fillId="0" borderId="0" xfId="3" applyProtection="1"/>
    <xf numFmtId="0" fontId="0" fillId="0" borderId="0" xfId="0" applyAlignment="1" applyProtection="1">
      <alignment horizontal="center"/>
      <protection locked="0"/>
    </xf>
    <xf numFmtId="0" fontId="2" fillId="0" borderId="25" xfId="0" applyFont="1" applyBorder="1" applyAlignment="1"/>
    <xf numFmtId="0" fontId="2" fillId="0" borderId="0" xfId="0" applyFont="1" applyBorder="1" applyAlignment="1"/>
    <xf numFmtId="0" fontId="2" fillId="0" borderId="0" xfId="0" applyFont="1" applyAlignment="1" applyProtection="1">
      <alignment horizontal="center" vertical="center"/>
    </xf>
    <xf numFmtId="0" fontId="2" fillId="0" borderId="0" xfId="0" applyFont="1" applyFill="1" applyAlignment="1" applyProtection="1">
      <alignment horizontal="center"/>
    </xf>
    <xf numFmtId="165" fontId="0" fillId="2" borderId="1" xfId="1" applyNumberFormat="1" applyFont="1" applyFill="1" applyBorder="1" applyAlignment="1" applyProtection="1">
      <alignment horizontal="center" vertical="center"/>
      <protection locked="0"/>
    </xf>
    <xf numFmtId="165" fontId="0" fillId="0" borderId="1" xfId="1" applyNumberFormat="1" applyFont="1" applyFill="1" applyBorder="1" applyAlignment="1" applyProtection="1">
      <alignment horizontal="center"/>
    </xf>
    <xf numFmtId="0" fontId="2" fillId="0" borderId="0" xfId="0" applyFont="1" applyAlignment="1" applyProtection="1">
      <alignment horizontal="left" vertical="center"/>
    </xf>
    <xf numFmtId="0" fontId="0" fillId="0" borderId="0" xfId="0" applyAlignment="1" applyProtection="1">
      <protection locked="0"/>
    </xf>
    <xf numFmtId="0" fontId="14" fillId="0" borderId="0" xfId="0" applyFont="1" applyFill="1" applyAlignment="1">
      <alignment horizontal="center" vertical="top"/>
    </xf>
    <xf numFmtId="0" fontId="0" fillId="0" borderId="1" xfId="0" applyFill="1" applyBorder="1" applyAlignment="1" applyProtection="1">
      <protection locked="0"/>
    </xf>
    <xf numFmtId="0" fontId="0" fillId="0" borderId="0" xfId="0" applyFill="1" applyProtection="1"/>
    <xf numFmtId="0" fontId="0" fillId="0" borderId="0" xfId="0" applyBorder="1" applyAlignment="1" applyProtection="1">
      <protection locked="0"/>
    </xf>
    <xf numFmtId="0" fontId="0" fillId="0" borderId="0" xfId="0" applyFill="1" applyAlignment="1" applyProtection="1">
      <alignment vertical="center"/>
    </xf>
    <xf numFmtId="0" fontId="0" fillId="0" borderId="0" xfId="2" applyNumberFormat="1" applyFont="1" applyAlignment="1" applyProtection="1">
      <alignment horizontal="center"/>
    </xf>
    <xf numFmtId="166" fontId="0" fillId="0" borderId="1" xfId="1" applyNumberFormat="1" applyFont="1" applyFill="1" applyBorder="1" applyProtection="1"/>
    <xf numFmtId="0" fontId="8" fillId="0" borderId="0" xfId="0" applyFont="1" applyProtection="1"/>
    <xf numFmtId="0" fontId="16" fillId="0" borderId="0" xfId="0" applyFont="1" applyAlignment="1" applyProtection="1">
      <alignment horizontal="center"/>
    </xf>
    <xf numFmtId="0" fontId="2" fillId="0" borderId="0" xfId="0" applyFont="1" applyAlignment="1">
      <alignment horizontal="center"/>
    </xf>
    <xf numFmtId="0" fontId="0" fillId="0" borderId="2" xfId="0" applyBorder="1" applyAlignment="1" applyProtection="1">
      <alignment horizontal="left" vertical="center" wrapText="1"/>
    </xf>
    <xf numFmtId="0" fontId="0" fillId="0" borderId="0" xfId="0" applyBorder="1" applyAlignment="1" applyProtection="1">
      <alignment horizontal="left" vertical="center" wrapText="1"/>
    </xf>
    <xf numFmtId="0" fontId="16" fillId="0" borderId="0" xfId="0" applyFont="1" applyFill="1" applyAlignment="1" applyProtection="1">
      <alignment horizontal="center"/>
    </xf>
    <xf numFmtId="0" fontId="8" fillId="3" borderId="0" xfId="0" applyFont="1" applyFill="1" applyProtection="1"/>
    <xf numFmtId="0" fontId="8" fillId="3" borderId="0" xfId="0" applyFont="1" applyFill="1" applyAlignment="1" applyProtection="1">
      <alignment vertical="center"/>
    </xf>
    <xf numFmtId="0" fontId="8" fillId="3" borderId="0" xfId="0" applyFont="1" applyFill="1" applyBorder="1" applyAlignment="1" applyProtection="1">
      <alignment horizontal="left"/>
    </xf>
    <xf numFmtId="0" fontId="3" fillId="0" borderId="0" xfId="0" applyFont="1" applyAlignment="1" applyProtection="1">
      <alignment horizontal="left" vertical="center"/>
    </xf>
    <xf numFmtId="0" fontId="0" fillId="2" borderId="4" xfId="0" applyFill="1" applyBorder="1" applyAlignment="1" applyProtection="1">
      <alignment horizontal="center" vertical="center"/>
      <protection locked="0"/>
    </xf>
    <xf numFmtId="0" fontId="0" fillId="0" borderId="0" xfId="0" applyAlignment="1" applyProtection="1">
      <alignment horizontal="center" vertical="center"/>
    </xf>
    <xf numFmtId="0" fontId="0" fillId="3" borderId="0" xfId="0" applyFill="1" applyProtection="1"/>
    <xf numFmtId="0" fontId="0" fillId="3" borderId="0" xfId="0" applyFill="1" applyAlignment="1" applyProtection="1">
      <alignment vertical="center"/>
    </xf>
    <xf numFmtId="0" fontId="15" fillId="0" borderId="0" xfId="0" applyFont="1" applyFill="1" applyProtection="1"/>
    <xf numFmtId="44" fontId="2" fillId="0" borderId="0" xfId="1" applyFont="1" applyFill="1" applyProtection="1"/>
    <xf numFmtId="0" fontId="2" fillId="0" borderId="0" xfId="0" applyFont="1" applyFill="1" applyBorder="1" applyAlignment="1" applyProtection="1">
      <alignment horizontal="center"/>
    </xf>
    <xf numFmtId="0" fontId="0" fillId="0" borderId="0" xfId="0" applyFont="1" applyFill="1" applyBorder="1" applyProtection="1"/>
    <xf numFmtId="0" fontId="0" fillId="0" borderId="0" xfId="0" applyFill="1" applyBorder="1" applyProtection="1"/>
    <xf numFmtId="0" fontId="0" fillId="0" borderId="0" xfId="0" applyFill="1" applyBorder="1" applyAlignment="1" applyProtection="1">
      <alignment vertical="center"/>
    </xf>
    <xf numFmtId="0" fontId="0" fillId="0" borderId="0" xfId="0" applyFill="1" applyBorder="1" applyAlignment="1" applyProtection="1">
      <alignment horizontal="left"/>
    </xf>
    <xf numFmtId="0" fontId="0" fillId="0" borderId="0" xfId="0" applyFill="1" applyBorder="1" applyAlignment="1" applyProtection="1">
      <alignment horizontal="center" vertical="center"/>
      <protection locked="0"/>
    </xf>
    <xf numFmtId="0" fontId="8" fillId="0" borderId="0" xfId="0" applyFont="1" applyFill="1" applyAlignment="1" applyProtection="1">
      <alignment vertical="center"/>
    </xf>
    <xf numFmtId="0" fontId="0" fillId="4" borderId="0" xfId="0" applyFill="1" applyProtection="1"/>
    <xf numFmtId="0" fontId="0" fillId="0" borderId="0" xfId="0" applyAlignment="1">
      <alignment wrapText="1"/>
    </xf>
    <xf numFmtId="0" fontId="2" fillId="3" borderId="0" xfId="0" applyFont="1" applyFill="1" applyProtection="1"/>
    <xf numFmtId="0" fontId="0" fillId="3" borderId="0" xfId="0" applyFill="1" applyBorder="1" applyAlignment="1" applyProtection="1">
      <alignment horizontal="left"/>
    </xf>
    <xf numFmtId="0" fontId="8" fillId="0" borderId="0" xfId="0" applyFont="1" applyFill="1" applyProtection="1"/>
    <xf numFmtId="0" fontId="8" fillId="0" borderId="0" xfId="0" applyFont="1" applyFill="1" applyBorder="1" applyAlignment="1" applyProtection="1">
      <alignment horizontal="left"/>
    </xf>
    <xf numFmtId="0" fontId="8" fillId="0" borderId="0" xfId="0" applyFont="1" applyFill="1" applyAlignment="1" applyProtection="1">
      <alignment horizontal="center"/>
    </xf>
    <xf numFmtId="0" fontId="0" fillId="0" borderId="0" xfId="0" applyFont="1" applyFill="1" applyAlignment="1" applyProtection="1">
      <alignment horizontal="left"/>
    </xf>
    <xf numFmtId="0" fontId="0" fillId="3" borderId="0" xfId="0" applyFont="1" applyFill="1" applyAlignment="1" applyProtection="1"/>
    <xf numFmtId="0" fontId="0" fillId="0" borderId="0" xfId="0" applyAlignment="1">
      <alignment vertical="top" wrapText="1"/>
    </xf>
    <xf numFmtId="0" fontId="8"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0" fillId="0" borderId="2" xfId="0" applyBorder="1" applyAlignment="1" applyProtection="1">
      <alignment horizontal="left" vertical="center"/>
    </xf>
    <xf numFmtId="0" fontId="0" fillId="0" borderId="0" xfId="0" applyAlignment="1" applyProtection="1">
      <alignment horizontal="left" vertical="center"/>
    </xf>
    <xf numFmtId="0" fontId="0" fillId="0" borderId="0" xfId="0" applyFill="1" applyAlignment="1" applyProtection="1">
      <alignment horizontal="left" vertical="center"/>
    </xf>
    <xf numFmtId="0" fontId="0" fillId="0" borderId="2" xfId="0" applyBorder="1" applyAlignment="1" applyProtection="1">
      <alignment horizontal="left" vertical="center" wrapText="1"/>
    </xf>
    <xf numFmtId="0" fontId="0" fillId="0" borderId="0" xfId="0" applyBorder="1" applyAlignment="1" applyProtection="1">
      <alignment horizontal="left" vertical="center" wrapText="1"/>
    </xf>
    <xf numFmtId="9" fontId="0" fillId="0" borderId="0" xfId="2" applyFont="1" applyAlignment="1" applyProtection="1">
      <alignment horizontal="center"/>
    </xf>
    <xf numFmtId="0" fontId="0" fillId="0" borderId="0" xfId="0" applyAlignment="1" applyProtection="1">
      <alignment horizontal="left" vertical="center" wrapText="1"/>
    </xf>
    <xf numFmtId="0" fontId="0" fillId="0" borderId="0" xfId="0" applyBorder="1" applyAlignment="1" applyProtection="1">
      <alignment horizontal="left" vertical="center"/>
    </xf>
    <xf numFmtId="0" fontId="2" fillId="0" borderId="0" xfId="0" applyFont="1" applyAlignment="1" applyProtection="1">
      <alignment horizontal="center" vertical="center"/>
    </xf>
    <xf numFmtId="0" fontId="0" fillId="0" borderId="0" xfId="0" applyFont="1" applyBorder="1" applyAlignment="1" applyProtection="1">
      <alignment horizontal="left" vertical="center" wrapText="1"/>
    </xf>
    <xf numFmtId="0" fontId="8" fillId="0" borderId="0" xfId="0" applyFont="1" applyFill="1" applyAlignment="1" applyProtection="1">
      <alignment horizontal="left"/>
    </xf>
    <xf numFmtId="0" fontId="8" fillId="0" borderId="0" xfId="0" applyFont="1" applyFill="1" applyBorder="1" applyAlignment="1" applyProtection="1">
      <alignment horizontal="left" vertical="center" wrapText="1"/>
    </xf>
    <xf numFmtId="0" fontId="8" fillId="0" borderId="0" xfId="0" applyFont="1" applyFill="1" applyAlignment="1" applyProtection="1">
      <alignment horizontal="left" vertical="center" wrapText="1"/>
    </xf>
    <xf numFmtId="0" fontId="0" fillId="0" borderId="0" xfId="0" applyFill="1" applyAlignment="1" applyProtection="1">
      <alignment horizontal="center" vertical="center"/>
    </xf>
    <xf numFmtId="0" fontId="8" fillId="0" borderId="0" xfId="0" applyFont="1" applyBorder="1" applyAlignment="1" applyProtection="1">
      <alignment horizontal="left" vertical="center" wrapText="1"/>
    </xf>
    <xf numFmtId="0" fontId="0" fillId="5" borderId="4" xfId="0" applyFill="1" applyBorder="1" applyAlignment="1" applyProtection="1">
      <alignment horizontal="center" vertical="center"/>
      <protection locked="0"/>
    </xf>
    <xf numFmtId="44" fontId="0" fillId="0" borderId="1" xfId="1" applyFont="1" applyFill="1" applyBorder="1" applyProtection="1"/>
    <xf numFmtId="0" fontId="2" fillId="0" borderId="0" xfId="0" applyFont="1" applyAlignment="1" applyProtection="1">
      <alignment horizontal="center" vertical="center"/>
    </xf>
    <xf numFmtId="0" fontId="0" fillId="0" borderId="0" xfId="0" applyFont="1" applyAlignment="1" applyProtection="1">
      <alignment horizontal="left" vertical="center"/>
    </xf>
    <xf numFmtId="0" fontId="0" fillId="0" borderId="0" xfId="0" applyAlignment="1" applyProtection="1">
      <alignment horizontal="center"/>
    </xf>
    <xf numFmtId="0" fontId="0" fillId="0" borderId="4" xfId="0" applyBorder="1" applyAlignment="1" applyProtection="1">
      <alignment horizontal="left"/>
    </xf>
    <xf numFmtId="0" fontId="0" fillId="0" borderId="4" xfId="0" applyBorder="1" applyAlignment="1" applyProtection="1"/>
    <xf numFmtId="0" fontId="0" fillId="0" borderId="4" xfId="0" applyBorder="1" applyProtection="1"/>
    <xf numFmtId="0" fontId="2" fillId="0" borderId="4" xfId="0" applyFont="1" applyBorder="1" applyAlignment="1" applyProtection="1">
      <alignment horizontal="center" vertical="center"/>
    </xf>
    <xf numFmtId="0" fontId="12" fillId="0" borderId="4" xfId="0" applyFont="1" applyBorder="1" applyAlignment="1" applyProtection="1">
      <alignment horizontal="left"/>
    </xf>
    <xf numFmtId="0" fontId="12" fillId="0" borderId="4" xfId="0" applyFont="1" applyBorder="1" applyAlignment="1" applyProtection="1">
      <alignment horizontal="left" vertical="center"/>
    </xf>
    <xf numFmtId="0" fontId="0" fillId="0" borderId="2" xfId="0" applyBorder="1" applyAlignment="1" applyProtection="1">
      <alignment vertical="center" wrapText="1"/>
    </xf>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2" xfId="0" applyBorder="1" applyAlignment="1" applyProtection="1">
      <alignment vertical="center"/>
    </xf>
    <xf numFmtId="0" fontId="0" fillId="0" borderId="0" xfId="0" applyBorder="1" applyAlignment="1" applyProtection="1">
      <alignment vertical="center"/>
    </xf>
    <xf numFmtId="0" fontId="15" fillId="0" borderId="0" xfId="0" applyFont="1" applyFill="1" applyBorder="1" applyAlignment="1" applyProtection="1">
      <alignment vertical="center"/>
    </xf>
    <xf numFmtId="0" fontId="0" fillId="0" borderId="0" xfId="0" applyFont="1" applyBorder="1" applyAlignment="1" applyProtection="1">
      <alignment horizontal="center" vertical="center" wrapText="1"/>
    </xf>
    <xf numFmtId="0" fontId="0" fillId="0" borderId="4" xfId="0" applyFont="1" applyFill="1" applyBorder="1" applyAlignment="1" applyProtection="1">
      <alignment horizontal="left" vertical="center"/>
    </xf>
    <xf numFmtId="0" fontId="8" fillId="0" borderId="0" xfId="0" applyFont="1" applyBorder="1" applyAlignment="1" applyProtection="1">
      <alignment horizontal="center"/>
    </xf>
    <xf numFmtId="0" fontId="0" fillId="0" borderId="0" xfId="0" applyFont="1" applyBorder="1" applyAlignment="1" applyProtection="1">
      <alignment horizontal="left"/>
    </xf>
    <xf numFmtId="0" fontId="2" fillId="0" borderId="0" xfId="0" applyFont="1" applyBorder="1" applyAlignment="1" applyProtection="1">
      <alignment horizontal="left"/>
    </xf>
    <xf numFmtId="0" fontId="0" fillId="0" borderId="0" xfId="0" applyFont="1" applyFill="1" applyBorder="1" applyAlignment="1" applyProtection="1">
      <alignment horizontal="left" vertical="center"/>
    </xf>
    <xf numFmtId="166" fontId="0" fillId="0" borderId="5" xfId="1" applyNumberFormat="1" applyFont="1" applyFill="1" applyBorder="1" applyProtection="1"/>
    <xf numFmtId="167" fontId="8" fillId="0" borderId="1" xfId="1" applyNumberFormat="1" applyFont="1" applyFill="1" applyBorder="1" applyProtection="1"/>
    <xf numFmtId="0" fontId="0" fillId="0" borderId="0" xfId="0" applyAlignment="1" applyProtection="1">
      <alignment horizontal="left" wrapText="1"/>
    </xf>
    <xf numFmtId="9" fontId="2" fillId="0" borderId="1" xfId="2" applyFont="1" applyBorder="1" applyAlignment="1" applyProtection="1">
      <alignment horizontal="center"/>
    </xf>
    <xf numFmtId="44" fontId="2" fillId="0" borderId="1" xfId="1" applyFont="1" applyFill="1" applyBorder="1" applyProtection="1"/>
    <xf numFmtId="166" fontId="8" fillId="0" borderId="0" xfId="1" applyNumberFormat="1" applyFont="1" applyFill="1" applyBorder="1" applyProtection="1"/>
    <xf numFmtId="0" fontId="13" fillId="0" borderId="0" xfId="3" applyAlignment="1" applyProtection="1">
      <alignment horizontal="left" vertical="center" wrapText="1"/>
    </xf>
    <xf numFmtId="0" fontId="0" fillId="0" borderId="0" xfId="0" quotePrefix="1" applyFill="1" applyAlignment="1">
      <alignment vertical="top" wrapText="1"/>
    </xf>
    <xf numFmtId="0" fontId="0" fillId="0" borderId="0" xfId="0" applyFill="1"/>
    <xf numFmtId="0" fontId="0" fillId="0" borderId="0" xfId="0" quotePrefix="1" applyFont="1" applyFill="1" applyAlignment="1">
      <alignment vertical="top" wrapText="1"/>
    </xf>
    <xf numFmtId="14" fontId="0" fillId="0" borderId="0" xfId="0" applyNumberFormat="1" applyFill="1" applyBorder="1" applyAlignment="1" applyProtection="1">
      <alignment horizontal="left"/>
    </xf>
    <xf numFmtId="0" fontId="0" fillId="0" borderId="0" xfId="0" applyFill="1" applyBorder="1" applyAlignment="1" applyProtection="1">
      <alignment horizontal="center" vertical="center"/>
    </xf>
    <xf numFmtId="0" fontId="0" fillId="0" borderId="0" xfId="0" applyAlignment="1" applyProtection="1">
      <alignment wrapText="1"/>
    </xf>
    <xf numFmtId="0" fontId="2" fillId="0" borderId="0" xfId="0" applyFont="1" applyFill="1" applyAlignment="1" applyProtection="1">
      <alignment horizontal="center" vertical="top"/>
    </xf>
    <xf numFmtId="0" fontId="0" fillId="0" borderId="0" xfId="0" applyFont="1" applyFill="1" applyAlignment="1" applyProtection="1">
      <alignment vertical="top"/>
    </xf>
    <xf numFmtId="0" fontId="2" fillId="0" borderId="0" xfId="0" applyFont="1" applyFill="1" applyAlignment="1" applyProtection="1">
      <alignment vertical="top"/>
    </xf>
    <xf numFmtId="0" fontId="0" fillId="0" borderId="0" xfId="0" applyFill="1" applyAlignment="1" applyProtection="1">
      <alignment vertical="top"/>
    </xf>
    <xf numFmtId="0" fontId="0" fillId="0" borderId="0" xfId="0" applyFill="1" applyBorder="1" applyAlignment="1" applyProtection="1">
      <alignment horizontal="left" vertical="top"/>
    </xf>
    <xf numFmtId="0" fontId="2" fillId="0" borderId="0" xfId="0" applyFont="1" applyFill="1" applyBorder="1" applyAlignment="1" applyProtection="1">
      <alignment horizontal="center" vertical="top"/>
    </xf>
    <xf numFmtId="0" fontId="0" fillId="0" borderId="0" xfId="0" applyFont="1" applyFill="1" applyBorder="1" applyAlignment="1" applyProtection="1">
      <alignment vertical="top"/>
    </xf>
    <xf numFmtId="0" fontId="0" fillId="0" borderId="0" xfId="0" applyFill="1" applyBorder="1" applyAlignment="1" applyProtection="1">
      <alignment vertical="top"/>
    </xf>
    <xf numFmtId="0" fontId="13" fillId="0" borderId="0" xfId="3" applyFill="1" applyAlignment="1" applyProtection="1">
      <alignment vertical="top"/>
    </xf>
    <xf numFmtId="0" fontId="16" fillId="0" borderId="0" xfId="0" applyFont="1" applyFill="1" applyAlignment="1" applyProtection="1">
      <alignment horizontal="center" vertical="top"/>
    </xf>
    <xf numFmtId="0" fontId="8" fillId="0" borderId="0" xfId="0" applyFont="1" applyFill="1" applyAlignment="1" applyProtection="1">
      <alignment vertical="top"/>
    </xf>
    <xf numFmtId="0" fontId="8" fillId="0" borderId="0" xfId="0" applyFont="1" applyFill="1" applyBorder="1" applyAlignment="1" applyProtection="1">
      <alignment horizontal="left" vertical="top"/>
    </xf>
    <xf numFmtId="0" fontId="8" fillId="0" borderId="0" xfId="0" applyFont="1" applyFill="1" applyAlignment="1" applyProtection="1">
      <alignment horizontal="center" vertical="top"/>
    </xf>
    <xf numFmtId="0" fontId="0" fillId="0" borderId="0" xfId="0" applyFont="1" applyFill="1" applyAlignment="1" applyProtection="1">
      <alignment horizontal="left" vertical="top"/>
    </xf>
    <xf numFmtId="0" fontId="0" fillId="0" borderId="0" xfId="0" applyAlignment="1" applyProtection="1">
      <alignment vertical="top"/>
    </xf>
    <xf numFmtId="0" fontId="0" fillId="5" borderId="4" xfId="0" applyFill="1" applyBorder="1" applyAlignment="1" applyProtection="1">
      <alignment horizontal="center" vertical="center" wrapText="1"/>
      <protection locked="0"/>
    </xf>
    <xf numFmtId="0" fontId="2" fillId="0" borderId="0" xfId="0" applyFont="1" applyFill="1" applyAlignment="1" applyProtection="1">
      <alignment horizontal="center" vertical="center"/>
    </xf>
    <xf numFmtId="0" fontId="2" fillId="0" borderId="0" xfId="0" applyFont="1" applyAlignment="1" applyProtection="1">
      <alignment horizontal="center" vertical="center"/>
    </xf>
    <xf numFmtId="0" fontId="0" fillId="0" borderId="2" xfId="0" applyFont="1" applyBorder="1" applyAlignment="1" applyProtection="1">
      <alignment horizontal="left" vertical="center"/>
    </xf>
    <xf numFmtId="0" fontId="0" fillId="0" borderId="0" xfId="0" applyFont="1" applyAlignment="1" applyProtection="1">
      <alignment horizontal="left" vertic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0" fillId="0" borderId="0" xfId="0" applyAlignment="1" applyProtection="1">
      <alignment horizontal="left" vertical="center" wrapText="1"/>
    </xf>
    <xf numFmtId="0" fontId="8" fillId="0" borderId="0" xfId="0" applyFont="1" applyAlignment="1" applyProtection="1">
      <alignment horizontal="left" vertical="center" wrapText="1"/>
    </xf>
    <xf numFmtId="0" fontId="0" fillId="0" borderId="0" xfId="0" applyAlignment="1" applyProtection="1">
      <alignment horizontal="left" vertical="center"/>
    </xf>
    <xf numFmtId="0" fontId="2" fillId="0" borderId="0" xfId="0" applyFont="1" applyAlignment="1" applyProtection="1">
      <alignment horizontal="left"/>
    </xf>
    <xf numFmtId="0" fontId="8"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0" xfId="0" applyFont="1" applyFill="1" applyAlignment="1" applyProtection="1">
      <alignment horizontal="left" vertical="center" wrapText="1"/>
    </xf>
    <xf numFmtId="0" fontId="2" fillId="0" borderId="0" xfId="0" applyFont="1" applyBorder="1" applyAlignment="1" applyProtection="1">
      <alignment horizontal="left"/>
    </xf>
    <xf numFmtId="0" fontId="2" fillId="0" borderId="0" xfId="0" applyFont="1" applyAlignment="1">
      <alignment horizontal="center"/>
    </xf>
    <xf numFmtId="0" fontId="0" fillId="0" borderId="0" xfId="0" applyAlignment="1">
      <alignment horizontal="center" vertical="center"/>
    </xf>
    <xf numFmtId="0" fontId="0" fillId="0" borderId="0" xfId="0" applyAlignment="1" applyProtection="1">
      <alignment horizontal="left"/>
    </xf>
    <xf numFmtId="0" fontId="0" fillId="0" borderId="0" xfId="0" applyFont="1" applyAlignment="1" applyProtection="1">
      <alignment horizontal="left" wrapText="1"/>
    </xf>
    <xf numFmtId="0" fontId="2" fillId="0" borderId="0" xfId="0" applyFont="1" applyBorder="1" applyAlignment="1" applyProtection="1">
      <alignment horizontal="left"/>
    </xf>
    <xf numFmtId="0" fontId="8" fillId="0" borderId="0" xfId="0" applyFont="1" applyFill="1" applyBorder="1" applyAlignment="1" applyProtection="1">
      <alignment horizontal="left" vertical="center" wrapText="1"/>
    </xf>
    <xf numFmtId="0" fontId="8" fillId="0" borderId="0" xfId="0" applyFont="1" applyFill="1" applyAlignment="1" applyProtection="1">
      <alignment horizontal="left" vertical="center" wrapText="1"/>
    </xf>
    <xf numFmtId="0" fontId="15" fillId="0" borderId="0" xfId="0" applyFont="1" applyBorder="1" applyAlignment="1" applyProtection="1">
      <alignment horizontal="center" vertical="center" wrapText="1"/>
    </xf>
    <xf numFmtId="0" fontId="2" fillId="0" borderId="0" xfId="0" applyFont="1" applyAlignment="1" applyProtection="1">
      <alignment textRotation="90"/>
    </xf>
    <xf numFmtId="0" fontId="0" fillId="0" borderId="1" xfId="0"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0" fontId="0" fillId="0" borderId="1" xfId="0" applyFill="1" applyBorder="1" applyAlignment="1" applyProtection="1">
      <alignment vertical="center"/>
      <protection locked="0"/>
    </xf>
    <xf numFmtId="0" fontId="0" fillId="0" borderId="0" xfId="0" applyFont="1" applyBorder="1" applyAlignment="1" applyProtection="1">
      <alignment vertical="center" wrapText="1"/>
    </xf>
    <xf numFmtId="0" fontId="0" fillId="0" borderId="2" xfId="0" applyFont="1" applyBorder="1" applyAlignment="1" applyProtection="1">
      <alignment vertical="center"/>
    </xf>
    <xf numFmtId="0" fontId="0" fillId="0" borderId="0" xfId="0" applyFont="1" applyBorder="1" applyAlignment="1" applyProtection="1">
      <alignment vertical="center"/>
    </xf>
    <xf numFmtId="0" fontId="8" fillId="0" borderId="0" xfId="0" applyFont="1" applyBorder="1" applyAlignment="1" applyProtection="1">
      <alignment vertical="center" wrapText="1"/>
    </xf>
    <xf numFmtId="0" fontId="0" fillId="2" borderId="0" xfId="0" applyFont="1" applyFill="1" applyBorder="1" applyAlignment="1" applyProtection="1">
      <alignment horizontal="left" vertical="center" wrapText="1"/>
    </xf>
    <xf numFmtId="0" fontId="8" fillId="0" borderId="0" xfId="0" applyFont="1" applyBorder="1" applyAlignment="1" applyProtection="1">
      <alignment vertical="top" wrapText="1"/>
    </xf>
    <xf numFmtId="0" fontId="2" fillId="0" borderId="4" xfId="0" applyFont="1" applyBorder="1" applyAlignment="1" applyProtection="1">
      <alignment horizontal="center"/>
    </xf>
    <xf numFmtId="0" fontId="0" fillId="0" borderId="4" xfId="0" applyBorder="1" applyAlignment="1" applyProtection="1">
      <alignment horizontal="left" vertical="center"/>
    </xf>
    <xf numFmtId="0" fontId="8" fillId="0" borderId="0" xfId="0" applyFont="1" applyFill="1" applyAlignment="1" applyProtection="1">
      <alignment horizontal="left" vertical="center"/>
    </xf>
    <xf numFmtId="0" fontId="15" fillId="0" borderId="0" xfId="0" applyFont="1" applyProtection="1"/>
    <xf numFmtId="0" fontId="15" fillId="0" borderId="0" xfId="0" applyFont="1" applyAlignment="1" applyProtection="1">
      <alignment vertical="top" wrapText="1"/>
    </xf>
    <xf numFmtId="0" fontId="0" fillId="0" borderId="1" xfId="0" applyBorder="1" applyAlignment="1" applyProtection="1">
      <alignment horizontal="center" vertical="center"/>
    </xf>
    <xf numFmtId="0" fontId="0" fillId="0" borderId="0" xfId="0" applyBorder="1" applyAlignment="1" applyProtection="1">
      <alignment horizontal="center" vertical="center"/>
    </xf>
    <xf numFmtId="0" fontId="8" fillId="0" borderId="1" xfId="0" applyFont="1" applyBorder="1" applyAlignment="1" applyProtection="1">
      <alignment horizontal="center" vertical="center"/>
    </xf>
    <xf numFmtId="0" fontId="0" fillId="0" borderId="1" xfId="0" applyFill="1" applyBorder="1" applyAlignment="1" applyProtection="1">
      <alignment horizontal="center" vertical="center"/>
    </xf>
    <xf numFmtId="0" fontId="8" fillId="0" borderId="1" xfId="0" applyFont="1" applyBorder="1" applyAlignment="1" applyProtection="1">
      <alignment horizontal="center"/>
    </xf>
    <xf numFmtId="0" fontId="0" fillId="0" borderId="0" xfId="0" applyFont="1" applyAlignment="1" applyProtection="1">
      <alignment horizontal="center" vertical="center"/>
    </xf>
    <xf numFmtId="0" fontId="12" fillId="0" borderId="4" xfId="0" applyFont="1" applyBorder="1" applyAlignment="1" applyProtection="1">
      <alignment horizontal="center" vertical="center"/>
    </xf>
    <xf numFmtId="0" fontId="2" fillId="0" borderId="0" xfId="0" applyFont="1" applyAlignment="1" applyProtection="1">
      <alignment horizontal="center" vertical="center" wrapText="1"/>
    </xf>
    <xf numFmtId="0" fontId="0" fillId="0" borderId="0" xfId="0" applyAlignment="1" applyProtection="1">
      <alignment horizontal="center" vertical="center" wrapText="1"/>
    </xf>
    <xf numFmtId="0" fontId="13" fillId="0" borderId="0" xfId="3" applyAlignment="1" applyProtection="1">
      <alignment horizontal="center" vertical="center" wrapText="1"/>
    </xf>
    <xf numFmtId="44" fontId="0" fillId="0" borderId="1" xfId="1" applyFont="1" applyBorder="1" applyProtection="1"/>
    <xf numFmtId="44" fontId="0" fillId="2" borderId="34" xfId="1" applyFont="1" applyFill="1" applyBorder="1" applyProtection="1">
      <protection locked="0"/>
    </xf>
    <xf numFmtId="44" fontId="0" fillId="2" borderId="16" xfId="1" applyFont="1" applyFill="1" applyBorder="1" applyProtection="1">
      <protection locked="0"/>
    </xf>
    <xf numFmtId="44" fontId="0" fillId="0" borderId="0" xfId="1" applyFont="1" applyProtection="1"/>
    <xf numFmtId="44" fontId="2" fillId="0" borderId="1" xfId="1" applyFont="1" applyBorder="1" applyAlignment="1" applyProtection="1">
      <alignment horizontal="center"/>
    </xf>
    <xf numFmtId="0" fontId="17" fillId="0" borderId="0" xfId="0" applyFont="1"/>
    <xf numFmtId="0" fontId="25" fillId="0" borderId="0" xfId="0" applyFont="1"/>
    <xf numFmtId="0" fontId="13" fillId="0" borderId="0" xfId="3" applyAlignment="1">
      <alignment horizontal="left" vertical="center"/>
    </xf>
    <xf numFmtId="0" fontId="0" fillId="0" borderId="0" xfId="0" applyFill="1" applyAlignment="1">
      <alignment vertical="center"/>
    </xf>
    <xf numFmtId="0" fontId="0" fillId="0" borderId="0" xfId="0" quotePrefix="1" applyFill="1" applyAlignment="1">
      <alignment horizontal="left" vertical="top" wrapText="1"/>
    </xf>
    <xf numFmtId="0" fontId="13" fillId="0" borderId="0" xfId="3" applyAlignment="1">
      <alignment horizontal="left"/>
    </xf>
    <xf numFmtId="0" fontId="2" fillId="2" borderId="0" xfId="0" applyFont="1" applyFill="1" applyAlignment="1" applyProtection="1">
      <alignment horizontal="left" vertical="center"/>
    </xf>
    <xf numFmtId="0" fontId="2" fillId="2" borderId="0" xfId="0" applyFont="1" applyFill="1" applyAlignment="1" applyProtection="1">
      <alignment vertical="center"/>
    </xf>
    <xf numFmtId="0" fontId="0" fillId="2" borderId="0" xfId="0" applyFill="1" applyProtection="1"/>
    <xf numFmtId="0" fontId="0" fillId="2" borderId="0" xfId="0" applyFill="1" applyAlignment="1" applyProtection="1">
      <alignment vertical="center"/>
    </xf>
    <xf numFmtId="0" fontId="16" fillId="0" borderId="0" xfId="0" applyFont="1" applyProtection="1"/>
    <xf numFmtId="0" fontId="12" fillId="0" borderId="4" xfId="0" applyFont="1" applyBorder="1" applyProtection="1"/>
    <xf numFmtId="0" fontId="0" fillId="0" borderId="4" xfId="0" applyBorder="1" applyAlignment="1" applyProtection="1">
      <alignment vertical="center"/>
    </xf>
    <xf numFmtId="0" fontId="0" fillId="0" borderId="0" xfId="0" applyFont="1" applyFill="1" applyBorder="1" applyAlignment="1" applyProtection="1">
      <alignment vertical="center"/>
    </xf>
    <xf numFmtId="44" fontId="0" fillId="2" borderId="1" xfId="1" applyFont="1" applyFill="1" applyBorder="1" applyAlignment="1" applyProtection="1">
      <alignment horizontal="center"/>
      <protection locked="0"/>
    </xf>
    <xf numFmtId="0" fontId="0" fillId="0" borderId="0" xfId="0" applyAlignment="1" applyProtection="1">
      <alignment horizontal="left" wrapText="1"/>
    </xf>
    <xf numFmtId="0" fontId="13" fillId="0" borderId="0" xfId="3" applyBorder="1" applyAlignment="1" applyProtection="1">
      <alignment horizontal="left"/>
    </xf>
    <xf numFmtId="0" fontId="2" fillId="0" borderId="0" xfId="0" applyFont="1" applyBorder="1" applyAlignment="1" applyProtection="1">
      <alignment horizontal="left"/>
    </xf>
    <xf numFmtId="0" fontId="8" fillId="0" borderId="0" xfId="0" applyFont="1" applyFill="1" applyAlignment="1" applyProtection="1">
      <alignment horizontal="left" vertical="center" wrapText="1"/>
    </xf>
    <xf numFmtId="0" fontId="0" fillId="0" borderId="0" xfId="0" applyFont="1" applyBorder="1" applyAlignment="1" applyProtection="1">
      <alignment horizontal="left"/>
    </xf>
    <xf numFmtId="0" fontId="0" fillId="0" borderId="0" xfId="0" applyBorder="1" applyAlignment="1" applyProtection="1">
      <alignment horizontal="center"/>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Border="1" applyAlignment="1" applyProtection="1">
      <alignment horizontal="center" vertical="center"/>
      <protection locked="0"/>
    </xf>
    <xf numFmtId="0" fontId="0" fillId="0" borderId="2" xfId="0" applyFont="1" applyBorder="1" applyAlignment="1" applyProtection="1">
      <alignment horizontal="left" vertical="center"/>
    </xf>
    <xf numFmtId="0" fontId="0" fillId="0" borderId="0" xfId="0" applyFont="1" applyAlignment="1" applyProtection="1">
      <alignment horizontal="left" vertical="center"/>
    </xf>
    <xf numFmtId="0" fontId="0" fillId="0" borderId="0" xfId="0" applyBorder="1" applyAlignment="1" applyProtection="1">
      <alignment horizontal="left" vertical="center" wrapText="1"/>
    </xf>
    <xf numFmtId="0" fontId="0" fillId="0" borderId="0" xfId="0" applyAlignment="1" applyProtection="1">
      <alignment horizontal="left" vertical="center"/>
    </xf>
    <xf numFmtId="0" fontId="0" fillId="0" borderId="0" xfId="0" applyAlignment="1" applyProtection="1">
      <alignment horizontal="left"/>
    </xf>
    <xf numFmtId="0" fontId="0" fillId="0" borderId="0" xfId="0" applyAlignment="1" applyProtection="1">
      <alignment horizontal="left" wrapText="1"/>
    </xf>
    <xf numFmtId="0" fontId="0" fillId="0" borderId="0" xfId="0" applyFont="1" applyBorder="1" applyAlignment="1" applyProtection="1">
      <alignment horizontal="left" vertical="center"/>
    </xf>
    <xf numFmtId="0" fontId="2" fillId="0" borderId="0" xfId="0" applyFont="1" applyAlignment="1" applyProtection="1">
      <alignment horizontal="center" textRotation="90"/>
    </xf>
    <xf numFmtId="44" fontId="8" fillId="0" borderId="1" xfId="1" applyFont="1" applyFill="1" applyBorder="1" applyProtection="1"/>
    <xf numFmtId="44" fontId="8" fillId="2" borderId="1" xfId="1" applyFont="1" applyFill="1" applyBorder="1" applyAlignment="1" applyProtection="1">
      <alignment vertical="center"/>
      <protection locked="0"/>
    </xf>
    <xf numFmtId="0" fontId="0" fillId="0" borderId="0" xfId="0" applyBorder="1" applyAlignment="1" applyProtection="1">
      <alignment horizontal="left" wrapText="1"/>
    </xf>
    <xf numFmtId="0" fontId="8" fillId="6" borderId="2" xfId="0" applyFont="1" applyFill="1" applyBorder="1" applyAlignment="1" applyProtection="1">
      <alignment horizontal="center" vertical="center" wrapText="1"/>
    </xf>
    <xf numFmtId="0" fontId="0" fillId="7" borderId="0" xfId="0" applyFill="1" applyProtection="1"/>
    <xf numFmtId="0" fontId="19" fillId="7" borderId="2" xfId="0" applyFont="1" applyFill="1" applyBorder="1" applyAlignment="1" applyProtection="1">
      <alignment horizontal="center" vertical="center" wrapText="1"/>
    </xf>
    <xf numFmtId="0" fontId="8" fillId="7" borderId="0" xfId="0" applyFont="1" applyFill="1" applyBorder="1" applyAlignment="1" applyProtection="1">
      <alignment horizontal="left" vertical="center" wrapText="1"/>
    </xf>
    <xf numFmtId="0" fontId="8" fillId="0" borderId="0" xfId="0" applyFont="1" applyFill="1" applyBorder="1" applyAlignment="1" applyProtection="1">
      <alignment vertical="center" wrapText="1"/>
    </xf>
    <xf numFmtId="0" fontId="8" fillId="7" borderId="0" xfId="0" applyFont="1" applyFill="1" applyBorder="1" applyAlignment="1" applyProtection="1">
      <alignment vertical="center" wrapText="1"/>
    </xf>
    <xf numFmtId="0" fontId="0" fillId="0" borderId="0" xfId="0" applyFont="1" applyAlignment="1" applyProtection="1">
      <alignment horizontal="left" vertical="center"/>
    </xf>
    <xf numFmtId="0" fontId="8" fillId="0" borderId="0" xfId="0" applyFont="1" applyFill="1" applyAlignment="1" applyProtection="1">
      <alignment horizontal="left" vertical="center" wrapText="1"/>
    </xf>
    <xf numFmtId="0" fontId="2" fillId="0" borderId="0" xfId="0" applyFont="1" applyBorder="1" applyAlignment="1" applyProtection="1">
      <alignment horizontal="left"/>
    </xf>
    <xf numFmtId="0" fontId="0" fillId="0" borderId="0" xfId="0" applyFont="1" applyBorder="1" applyAlignment="1" applyProtection="1">
      <alignment horizontal="left"/>
    </xf>
    <xf numFmtId="0" fontId="0" fillId="0" borderId="2" xfId="0" applyBorder="1" applyAlignment="1" applyProtection="1">
      <alignment horizontal="left" vertical="center"/>
    </xf>
    <xf numFmtId="0" fontId="0" fillId="0" borderId="0" xfId="0" applyAlignment="1" applyProtection="1">
      <alignment horizontal="left"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0" fontId="0" fillId="0" borderId="0" xfId="0" applyFont="1" applyAlignment="1" applyProtection="1">
      <alignment horizontal="left" vertical="center"/>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vertical="center"/>
    </xf>
    <xf numFmtId="9" fontId="0" fillId="0" borderId="0" xfId="2" applyFont="1" applyAlignment="1" applyProtection="1">
      <alignment horizontal="center"/>
    </xf>
    <xf numFmtId="0" fontId="2" fillId="0" borderId="0" xfId="0" applyFont="1" applyAlignment="1" applyProtection="1">
      <alignment horizontal="left"/>
    </xf>
    <xf numFmtId="0" fontId="2" fillId="0" borderId="0" xfId="0" applyFont="1" applyAlignment="1" applyProtection="1">
      <alignment horizontal="center" vertical="center"/>
    </xf>
    <xf numFmtId="0" fontId="0" fillId="0" borderId="0" xfId="0" applyAlignment="1" applyProtection="1">
      <alignment horizontal="left"/>
    </xf>
    <xf numFmtId="0" fontId="8"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Border="1" applyAlignment="1" applyProtection="1">
      <alignment horizontal="left"/>
    </xf>
    <xf numFmtId="0" fontId="8" fillId="0" borderId="0" xfId="0" applyFont="1" applyFill="1" applyBorder="1" applyAlignment="1" applyProtection="1">
      <alignment horizontal="left" vertical="center" wrapText="1"/>
    </xf>
    <xf numFmtId="0" fontId="0" fillId="0" borderId="0" xfId="0" applyFont="1" applyBorder="1" applyAlignment="1" applyProtection="1">
      <alignment horizontal="left"/>
    </xf>
    <xf numFmtId="0" fontId="0" fillId="0" borderId="4" xfId="0" applyFont="1" applyFill="1" applyBorder="1" applyAlignment="1" applyProtection="1">
      <alignment horizontal="left" vertical="center"/>
    </xf>
    <xf numFmtId="0" fontId="8" fillId="0" borderId="0" xfId="0" applyFont="1" applyBorder="1" applyAlignment="1" applyProtection="1">
      <alignment horizontal="left" vertical="center" wrapText="1"/>
    </xf>
    <xf numFmtId="0" fontId="0" fillId="0" borderId="0" xfId="0" applyAlignment="1">
      <alignment horizontal="left" vertical="center"/>
    </xf>
    <xf numFmtId="0" fontId="0" fillId="0" borderId="0" xfId="0" applyAlignment="1">
      <alignment horizontal="left" vertical="center"/>
    </xf>
    <xf numFmtId="0" fontId="15" fillId="0" borderId="0" xfId="0" quotePrefix="1" applyFont="1" applyAlignment="1">
      <alignment horizontal="left" vertical="top" wrapText="1"/>
    </xf>
    <xf numFmtId="44" fontId="2" fillId="0" borderId="0" xfId="1" applyFont="1" applyFill="1" applyBorder="1" applyProtection="1"/>
    <xf numFmtId="0" fontId="0" fillId="0" borderId="0" xfId="0" applyAlignment="1">
      <alignment horizontal="left" vertical="center" wrapText="1"/>
    </xf>
    <xf numFmtId="0" fontId="0" fillId="0" borderId="2" xfId="0" applyBorder="1" applyAlignment="1">
      <alignment horizontal="left" vertical="center" wrapText="1"/>
    </xf>
    <xf numFmtId="0" fontId="2" fillId="0" borderId="0" xfId="0" applyFont="1" applyAlignment="1">
      <alignment horizontal="left" vertical="center"/>
    </xf>
    <xf numFmtId="0" fontId="15" fillId="0" borderId="0" xfId="0" applyFont="1"/>
    <xf numFmtId="0" fontId="0" fillId="0" borderId="0" xfId="0" applyFont="1" applyAlignment="1" applyProtection="1">
      <alignment vertical="top" wrapText="1"/>
    </xf>
    <xf numFmtId="0" fontId="2" fillId="0" borderId="0" xfId="0" applyFont="1" applyAlignment="1" applyProtection="1">
      <alignment vertical="top" wrapText="1"/>
    </xf>
    <xf numFmtId="0" fontId="0" fillId="0" borderId="0" xfId="0" applyFont="1" applyFill="1" applyAlignment="1" applyProtection="1">
      <alignment horizontal="left" vertical="top" wrapText="1"/>
    </xf>
    <xf numFmtId="0" fontId="0" fillId="0" borderId="0" xfId="0" applyBorder="1" applyAlignment="1" applyProtection="1">
      <alignment horizontal="left" vertical="center" wrapText="1"/>
    </xf>
    <xf numFmtId="0" fontId="0" fillId="0" borderId="0" xfId="0" applyFill="1" applyAlignment="1" applyProtection="1">
      <alignment horizontal="left" vertical="center"/>
    </xf>
    <xf numFmtId="0" fontId="0" fillId="0" borderId="0" xfId="0" applyAlignment="1">
      <alignment horizontal="lef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left" vertical="center"/>
    </xf>
    <xf numFmtId="44" fontId="2" fillId="8" borderId="5" xfId="1" applyFont="1" applyFill="1" applyBorder="1" applyProtection="1">
      <protection locked="0"/>
    </xf>
    <xf numFmtId="0" fontId="0" fillId="0" borderId="0" xfId="0" applyFont="1" applyAlignment="1">
      <alignment horizontal="left" vertical="center"/>
    </xf>
    <xf numFmtId="44" fontId="1" fillId="2" borderId="1" xfId="1" applyFont="1" applyFill="1" applyBorder="1" applyProtection="1">
      <protection locked="0"/>
    </xf>
    <xf numFmtId="0" fontId="0" fillId="0" borderId="0" xfId="0" applyFill="1" applyAlignment="1">
      <alignment horizontal="left" vertical="center"/>
    </xf>
    <xf numFmtId="0" fontId="0" fillId="0" borderId="0" xfId="0" applyFill="1" applyBorder="1" applyAlignment="1" applyProtection="1">
      <alignment horizontal="left" vertical="center" wrapText="1"/>
    </xf>
    <xf numFmtId="0" fontId="28" fillId="0" borderId="0" xfId="0" applyFont="1" applyAlignment="1" applyProtection="1">
      <alignment vertical="top"/>
    </xf>
    <xf numFmtId="0" fontId="15" fillId="0" borderId="0" xfId="0" applyFont="1" applyAlignment="1" applyProtection="1">
      <alignment horizontal="center" vertical="center"/>
    </xf>
    <xf numFmtId="44" fontId="2" fillId="8" borderId="4" xfId="1" applyFont="1" applyFill="1" applyBorder="1" applyProtection="1">
      <protection locked="0"/>
    </xf>
    <xf numFmtId="44" fontId="2" fillId="8" borderId="0" xfId="1" applyFont="1" applyFill="1" applyBorder="1" applyProtection="1">
      <protection locked="0"/>
    </xf>
    <xf numFmtId="0" fontId="0" fillId="0" borderId="0" xfId="0" applyBorder="1" applyProtection="1"/>
    <xf numFmtId="0" fontId="0" fillId="0" borderId="35" xfId="0" applyBorder="1" applyAlignment="1">
      <alignment horizontal="center"/>
    </xf>
    <xf numFmtId="0" fontId="0" fillId="0" borderId="8" xfId="0" applyBorder="1"/>
    <xf numFmtId="0" fontId="0" fillId="0" borderId="2" xfId="0" applyBorder="1" applyAlignment="1">
      <alignment horizontal="center" vertical="center"/>
    </xf>
    <xf numFmtId="0" fontId="0" fillId="0" borderId="0" xfId="0" applyBorder="1" applyAlignment="1">
      <alignment vertical="center"/>
    </xf>
    <xf numFmtId="0" fontId="0" fillId="0" borderId="0" xfId="0" applyBorder="1"/>
    <xf numFmtId="0" fontId="0" fillId="0" borderId="0" xfId="0" applyBorder="1" applyAlignment="1">
      <alignment horizontal="left" vertical="center" wrapText="1"/>
    </xf>
    <xf numFmtId="0" fontId="0" fillId="0" borderId="3" xfId="0" applyBorder="1" applyAlignment="1">
      <alignment horizontal="left" vertical="center" wrapText="1"/>
    </xf>
    <xf numFmtId="0" fontId="2" fillId="0" borderId="37" xfId="0" applyFont="1" applyBorder="1" applyAlignment="1">
      <alignment horizontal="left" vertical="center"/>
    </xf>
    <xf numFmtId="0" fontId="0" fillId="0" borderId="4" xfId="0" applyBorder="1" applyAlignment="1">
      <alignment horizontal="left" vertical="center"/>
    </xf>
    <xf numFmtId="0" fontId="0" fillId="0" borderId="4" xfId="0" applyBorder="1"/>
    <xf numFmtId="0" fontId="0" fillId="0" borderId="4" xfId="0" applyBorder="1" applyAlignment="1">
      <alignment horizontal="left" vertical="center" wrapText="1"/>
    </xf>
    <xf numFmtId="0" fontId="0" fillId="0" borderId="38" xfId="0" applyBorder="1" applyAlignment="1">
      <alignment horizontal="left" vertical="center" wrapText="1"/>
    </xf>
    <xf numFmtId="0" fontId="0" fillId="0" borderId="0" xfId="0" applyFill="1" applyBorder="1" applyAlignment="1" applyProtection="1">
      <alignment vertical="center" wrapText="1"/>
    </xf>
    <xf numFmtId="0" fontId="13" fillId="0" borderId="0" xfId="3" applyFill="1" applyAlignment="1">
      <alignment horizontal="left" vertical="center"/>
    </xf>
    <xf numFmtId="0" fontId="8" fillId="0" borderId="0" xfId="0" quotePrefix="1" applyFont="1" applyAlignment="1">
      <alignment horizontal="left" vertical="top" wrapText="1"/>
    </xf>
    <xf numFmtId="0" fontId="16" fillId="8" borderId="0" xfId="0" applyFont="1" applyFill="1" applyAlignment="1" applyProtection="1">
      <alignment horizontal="center"/>
    </xf>
    <xf numFmtId="0" fontId="8" fillId="8" borderId="0" xfId="0" applyFont="1" applyFill="1" applyAlignment="1" applyProtection="1">
      <alignment horizontal="center" vertical="center"/>
    </xf>
    <xf numFmtId="0" fontId="8" fillId="8" borderId="0" xfId="0" applyFont="1" applyFill="1" applyBorder="1" applyAlignment="1" applyProtection="1">
      <alignment horizontal="center" vertical="center"/>
    </xf>
    <xf numFmtId="0" fontId="8" fillId="8" borderId="0" xfId="0" applyFont="1" applyFill="1" applyProtection="1"/>
    <xf numFmtId="0" fontId="8" fillId="8" borderId="0" xfId="0" applyFont="1" applyFill="1" applyBorder="1" applyAlignment="1" applyProtection="1">
      <alignment horizontal="center"/>
    </xf>
    <xf numFmtId="44" fontId="2" fillId="8" borderId="1" xfId="1" applyFont="1" applyFill="1" applyBorder="1" applyProtection="1"/>
    <xf numFmtId="0" fontId="0" fillId="0" borderId="1" xfId="0" applyBorder="1" applyAlignment="1" applyProtection="1">
      <alignment vertical="center"/>
      <protection locked="0"/>
    </xf>
    <xf numFmtId="0" fontId="15" fillId="0" borderId="0" xfId="0" applyFont="1" applyAlignment="1">
      <alignment horizontal="left"/>
    </xf>
    <xf numFmtId="0" fontId="2" fillId="0" borderId="0" xfId="0" applyFont="1" applyAlignment="1">
      <alignment horizontal="left"/>
    </xf>
    <xf numFmtId="0" fontId="12" fillId="0" borderId="0" xfId="0" applyFont="1" applyAlignment="1">
      <alignment horizontal="center"/>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13" fillId="0" borderId="0" xfId="3" applyBorder="1" applyAlignment="1">
      <alignment horizontal="left"/>
    </xf>
    <xf numFmtId="0" fontId="13" fillId="0" borderId="0" xfId="3" applyAlignment="1">
      <alignment horizontal="left"/>
    </xf>
    <xf numFmtId="0" fontId="0" fillId="0" borderId="0" xfId="0" quotePrefix="1" applyFill="1" applyAlignment="1">
      <alignment horizontal="left" vertical="top" wrapText="1"/>
    </xf>
    <xf numFmtId="0" fontId="2" fillId="0" borderId="0" xfId="0" quotePrefix="1" applyFont="1" applyFill="1" applyAlignment="1">
      <alignment horizontal="left" vertical="top" wrapText="1"/>
    </xf>
    <xf numFmtId="0" fontId="9" fillId="0" borderId="0" xfId="0" applyFont="1" applyFill="1" applyAlignment="1">
      <alignment horizontal="left" vertical="top" wrapText="1"/>
    </xf>
    <xf numFmtId="0" fontId="16" fillId="0" borderId="0" xfId="0" applyFont="1" applyBorder="1" applyAlignment="1">
      <alignment horizontal="left" vertical="center" wrapText="1"/>
    </xf>
    <xf numFmtId="0" fontId="0" fillId="0" borderId="2" xfId="0" applyBorder="1" applyAlignment="1" applyProtection="1">
      <alignment horizontal="left" vertical="center"/>
    </xf>
    <xf numFmtId="0" fontId="0" fillId="0" borderId="0" xfId="0" applyAlignment="1" applyProtection="1">
      <alignment horizontal="left" vertical="center"/>
    </xf>
    <xf numFmtId="0" fontId="2" fillId="0" borderId="0" xfId="0" applyFont="1" applyAlignment="1" applyProtection="1">
      <alignment horizontal="left" vertical="center"/>
    </xf>
    <xf numFmtId="0" fontId="2" fillId="0" borderId="0" xfId="0" applyFont="1" applyBorder="1" applyAlignment="1" applyProtection="1">
      <alignment horizontal="left"/>
      <protection locked="0"/>
    </xf>
    <xf numFmtId="0" fontId="8" fillId="0" borderId="2" xfId="0" applyFont="1" applyBorder="1" applyAlignment="1" applyProtection="1">
      <alignment horizontal="left" vertical="center" wrapText="1"/>
    </xf>
    <xf numFmtId="0" fontId="8"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0" fillId="0" borderId="2" xfId="0" applyFont="1" applyBorder="1" applyAlignment="1" applyProtection="1">
      <alignment horizontal="left" vertical="center"/>
    </xf>
    <xf numFmtId="0" fontId="0" fillId="0" borderId="0" xfId="0" applyFont="1" applyAlignment="1" applyProtection="1">
      <alignment horizontal="left" vertical="center"/>
    </xf>
    <xf numFmtId="0" fontId="0" fillId="0" borderId="2" xfId="0" applyFill="1" applyBorder="1" applyAlignment="1" applyProtection="1">
      <alignment horizontal="left" vertical="center"/>
    </xf>
    <xf numFmtId="0" fontId="0" fillId="0" borderId="0" xfId="0" applyFill="1" applyAlignment="1" applyProtection="1">
      <alignment horizontal="left" vertical="center"/>
    </xf>
    <xf numFmtId="0" fontId="8" fillId="0" borderId="2"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2" xfId="0" applyFont="1" applyBorder="1" applyAlignment="1" applyProtection="1">
      <alignment horizontal="left" vertical="center"/>
    </xf>
    <xf numFmtId="0" fontId="8" fillId="0" borderId="0" xfId="0" applyFont="1" applyAlignment="1" applyProtection="1">
      <alignment horizontal="left" vertical="center"/>
    </xf>
    <xf numFmtId="0" fontId="4" fillId="0" borderId="4" xfId="0" applyFont="1" applyFill="1" applyBorder="1" applyAlignment="1" applyProtection="1">
      <alignment horizontal="center" wrapText="1"/>
    </xf>
    <xf numFmtId="0" fontId="0" fillId="0" borderId="2"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vertical="center"/>
    </xf>
    <xf numFmtId="164" fontId="0" fillId="2" borderId="6" xfId="1" applyNumberFormat="1" applyFont="1" applyFill="1" applyBorder="1" applyAlignment="1" applyProtection="1">
      <alignment horizontal="center"/>
    </xf>
    <xf numFmtId="164" fontId="0" fillId="2" borderId="7" xfId="1" applyNumberFormat="1" applyFont="1" applyFill="1" applyBorder="1" applyAlignment="1" applyProtection="1">
      <alignment horizontal="center"/>
    </xf>
    <xf numFmtId="9" fontId="0" fillId="0" borderId="0" xfId="2" applyFont="1" applyAlignment="1" applyProtection="1">
      <alignment horizontal="center"/>
    </xf>
    <xf numFmtId="164" fontId="0" fillId="0" borderId="1" xfId="0" applyNumberFormat="1" applyBorder="1" applyAlignment="1" applyProtection="1">
      <alignment horizontal="center"/>
    </xf>
    <xf numFmtId="0" fontId="0" fillId="3" borderId="0" xfId="0" applyFont="1" applyFill="1" applyAlignment="1" applyProtection="1">
      <alignment horizontal="left"/>
    </xf>
    <xf numFmtId="0" fontId="2" fillId="0" borderId="0" xfId="0" applyFont="1" applyAlignment="1" applyProtection="1">
      <alignment horizontal="left"/>
    </xf>
    <xf numFmtId="0" fontId="7" fillId="0" borderId="0" xfId="0" applyFont="1" applyAlignment="1" applyProtection="1">
      <alignment horizontal="left"/>
    </xf>
    <xf numFmtId="0" fontId="8" fillId="3" borderId="0" xfId="0" applyFont="1" applyFill="1" applyAlignment="1" applyProtection="1">
      <alignment horizontal="center"/>
    </xf>
    <xf numFmtId="0" fontId="2" fillId="0" borderId="0" xfId="0" applyFont="1" applyAlignment="1" applyProtection="1">
      <alignment horizontal="center" vertical="center"/>
    </xf>
    <xf numFmtId="0" fontId="7" fillId="0" borderId="0" xfId="0" applyFont="1" applyAlignment="1" applyProtection="1">
      <alignment horizontal="left" vertical="center" wrapText="1"/>
    </xf>
    <xf numFmtId="0" fontId="15" fillId="0" borderId="6"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2" fillId="0" borderId="2" xfId="0" applyFont="1" applyBorder="1" applyAlignment="1" applyProtection="1">
      <alignment horizontal="left" vertical="center" wrapText="1"/>
    </xf>
    <xf numFmtId="0" fontId="0" fillId="2" borderId="4" xfId="0" applyFont="1" applyFill="1" applyBorder="1" applyAlignment="1" applyProtection="1">
      <alignment horizontal="left" vertical="center"/>
      <protection locked="0"/>
    </xf>
    <xf numFmtId="14" fontId="0" fillId="2" borderId="4" xfId="0" applyNumberFormat="1" applyFill="1" applyBorder="1" applyAlignment="1" applyProtection="1">
      <alignment horizontal="left"/>
      <protection locked="0"/>
    </xf>
    <xf numFmtId="0" fontId="13" fillId="0" borderId="0" xfId="3" applyAlignment="1" applyProtection="1">
      <alignment horizontal="left"/>
      <protection locked="0"/>
    </xf>
    <xf numFmtId="0" fontId="28" fillId="0" borderId="0" xfId="0" applyFont="1" applyFill="1" applyAlignment="1" applyProtection="1">
      <alignment horizontal="left" vertical="top" wrapText="1"/>
    </xf>
    <xf numFmtId="0" fontId="12" fillId="0" borderId="0" xfId="0" applyFont="1" applyAlignment="1" applyProtection="1">
      <alignment horizontal="center" vertical="center"/>
    </xf>
    <xf numFmtId="0" fontId="0" fillId="0" borderId="0" xfId="0" applyFont="1" applyFill="1" applyAlignment="1" applyProtection="1">
      <alignment horizontal="left" vertical="top"/>
    </xf>
    <xf numFmtId="0" fontId="8" fillId="0" borderId="0" xfId="0" applyFont="1" applyFill="1" applyAlignment="1" applyProtection="1">
      <alignment horizontal="left" vertical="top"/>
    </xf>
    <xf numFmtId="0" fontId="8" fillId="0" borderId="0" xfId="0" applyFont="1" applyFill="1" applyAlignment="1" applyProtection="1">
      <alignment horizontal="center" vertical="top"/>
    </xf>
    <xf numFmtId="0" fontId="0" fillId="0" borderId="0" xfId="0" applyFont="1" applyFill="1" applyAlignment="1" applyProtection="1">
      <alignment horizontal="left" vertical="center"/>
    </xf>
    <xf numFmtId="0" fontId="0" fillId="0" borderId="0" xfId="0" applyFont="1" applyAlignment="1" applyProtection="1">
      <alignment horizontal="left" wrapText="1"/>
    </xf>
    <xf numFmtId="0" fontId="0" fillId="0" borderId="0" xfId="0" applyAlignment="1" applyProtection="1">
      <alignment horizontal="left"/>
    </xf>
    <xf numFmtId="0" fontId="0" fillId="0" borderId="0" xfId="0" applyFont="1" applyAlignment="1" applyProtection="1">
      <alignment horizontal="left" vertical="top" wrapText="1"/>
    </xf>
    <xf numFmtId="0" fontId="29" fillId="0" borderId="0" xfId="0" applyFont="1" applyAlignment="1">
      <alignment horizontal="left" vertical="top" wrapText="1"/>
    </xf>
    <xf numFmtId="0" fontId="7" fillId="0" borderId="0" xfId="0" applyFont="1" applyAlignment="1" applyProtection="1">
      <alignment horizontal="left" vertical="top" wrapText="1"/>
    </xf>
    <xf numFmtId="0" fontId="8" fillId="6" borderId="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wrapText="1"/>
    </xf>
    <xf numFmtId="0" fontId="13" fillId="0" borderId="0" xfId="3" applyAlignment="1" applyProtection="1">
      <alignment horizontal="left" vertical="center" wrapText="1"/>
    </xf>
    <xf numFmtId="0" fontId="2" fillId="0" borderId="0" xfId="0" applyFont="1" applyBorder="1" applyAlignment="1" applyProtection="1">
      <alignment horizontal="left"/>
    </xf>
    <xf numFmtId="44" fontId="0" fillId="2" borderId="34" xfId="1" applyFont="1" applyFill="1" applyBorder="1" applyAlignment="1" applyProtection="1">
      <alignment horizontal="center" vertical="center"/>
      <protection locked="0"/>
    </xf>
    <xf numFmtId="44" fontId="0" fillId="2" borderId="16" xfId="1" applyFont="1" applyFill="1" applyBorder="1" applyAlignment="1" applyProtection="1">
      <alignment horizontal="center" vertical="center"/>
      <protection locked="0"/>
    </xf>
    <xf numFmtId="0" fontId="8" fillId="8" borderId="0" xfId="0" applyFont="1" applyFill="1" applyBorder="1" applyAlignment="1" applyProtection="1">
      <alignment horizontal="left" vertical="center" wrapText="1"/>
    </xf>
    <xf numFmtId="0" fontId="19" fillId="7" borderId="2" xfId="0" applyFont="1" applyFill="1" applyBorder="1" applyAlignment="1" applyProtection="1">
      <alignment horizontal="center" vertical="center" wrapText="1"/>
    </xf>
    <xf numFmtId="0" fontId="8" fillId="7"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0" fillId="0" borderId="2" xfId="0" applyFont="1" applyBorder="1" applyAlignment="1" applyProtection="1">
      <alignment horizontal="left"/>
    </xf>
    <xf numFmtId="0" fontId="0" fillId="0" borderId="0" xfId="0" applyFont="1" applyBorder="1" applyAlignment="1" applyProtection="1">
      <alignment horizontal="left"/>
    </xf>
    <xf numFmtId="0" fontId="0" fillId="0" borderId="4" xfId="0" applyFont="1" applyFill="1" applyBorder="1" applyAlignment="1" applyProtection="1">
      <alignment horizontal="left" vertical="center"/>
    </xf>
    <xf numFmtId="0" fontId="15" fillId="0" borderId="6"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8" fillId="0" borderId="2"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0" fillId="0" borderId="25"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32" xfId="0" applyBorder="1" applyAlignment="1">
      <alignment horizontal="left" vertical="top" wrapText="1"/>
    </xf>
    <xf numFmtId="0" fontId="0" fillId="0" borderId="4" xfId="0" applyBorder="1" applyAlignment="1">
      <alignment horizontal="left" vertical="top" wrapText="1"/>
    </xf>
    <xf numFmtId="0" fontId="0" fillId="0" borderId="33"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12" fillId="0" borderId="9" xfId="0" applyFont="1" applyBorder="1" applyAlignment="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0" fillId="0" borderId="22" xfId="0" applyBorder="1" applyAlignment="1">
      <alignment horizontal="left" wrapText="1"/>
    </xf>
    <xf numFmtId="0" fontId="0" fillId="0" borderId="23" xfId="0" applyBorder="1" applyAlignment="1">
      <alignment horizontal="left" wrapText="1"/>
    </xf>
    <xf numFmtId="0" fontId="0" fillId="0" borderId="25" xfId="0" applyBorder="1" applyAlignment="1">
      <alignment horizontal="left" wrapText="1"/>
    </xf>
    <xf numFmtId="0" fontId="0" fillId="0" borderId="0" xfId="0" applyBorder="1" applyAlignment="1">
      <alignment horizontal="left" wrapText="1"/>
    </xf>
    <xf numFmtId="0" fontId="0" fillId="2" borderId="24" xfId="0" applyFill="1" applyBorder="1" applyAlignment="1">
      <alignment horizontal="center" vertical="center" wrapText="1"/>
    </xf>
    <xf numFmtId="0" fontId="0" fillId="2" borderId="26" xfId="0" applyFill="1" applyBorder="1" applyAlignment="1">
      <alignment horizontal="center" vertical="center" wrapText="1"/>
    </xf>
    <xf numFmtId="0" fontId="0" fillId="0" borderId="30" xfId="0" applyBorder="1" applyAlignment="1">
      <alignment horizontal="left" vertical="top" wrapText="1"/>
    </xf>
    <xf numFmtId="0" fontId="0" fillId="0" borderId="8" xfId="0" applyBorder="1" applyAlignment="1">
      <alignment horizontal="left" vertical="top" wrapText="1"/>
    </xf>
    <xf numFmtId="0" fontId="0" fillId="0" borderId="31" xfId="0" applyBorder="1" applyAlignment="1">
      <alignment horizontal="left" vertical="top" wrapText="1"/>
    </xf>
    <xf numFmtId="0" fontId="13" fillId="0" borderId="8" xfId="3" applyBorder="1" applyAlignment="1">
      <alignment horizontal="center"/>
    </xf>
    <xf numFmtId="0" fontId="13" fillId="0" borderId="31" xfId="3" applyBorder="1" applyAlignment="1">
      <alignment horizontal="center"/>
    </xf>
    <xf numFmtId="0" fontId="2" fillId="0" borderId="0" xfId="0" applyFont="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8" fillId="0" borderId="2" xfId="0" applyFont="1" applyFill="1" applyBorder="1" applyAlignment="1">
      <alignment horizontal="left" vertical="center" wrapText="1"/>
    </xf>
    <xf numFmtId="0" fontId="8" fillId="0" borderId="0" xfId="0" applyFont="1" applyFill="1" applyAlignment="1">
      <alignment horizontal="left" vertical="center" wrapText="1"/>
    </xf>
    <xf numFmtId="0" fontId="0" fillId="0" borderId="2" xfId="0" applyFill="1" applyBorder="1" applyAlignment="1">
      <alignment horizontal="left" vertical="center" wrapText="1"/>
    </xf>
    <xf numFmtId="0" fontId="0" fillId="0" borderId="0" xfId="0" applyFill="1" applyAlignment="1">
      <alignment horizontal="left" vertical="center" wrapText="1"/>
    </xf>
    <xf numFmtId="0" fontId="2" fillId="2" borderId="0" xfId="0" applyFont="1" applyFill="1" applyAlignment="1" applyProtection="1">
      <alignment horizontal="left" vertical="center" wrapText="1"/>
    </xf>
    <xf numFmtId="0" fontId="2" fillId="2" borderId="0" xfId="0" applyFont="1" applyFill="1" applyBorder="1" applyAlignment="1" applyProtection="1">
      <alignment horizontal="left"/>
    </xf>
    <xf numFmtId="0" fontId="2" fillId="2" borderId="0" xfId="0" applyFont="1" applyFill="1" applyBorder="1" applyAlignment="1" applyProtection="1">
      <alignment horizontal="left" vertical="center" wrapText="1"/>
    </xf>
    <xf numFmtId="0" fontId="2" fillId="0" borderId="8" xfId="0" applyFont="1" applyBorder="1" applyAlignment="1" applyProtection="1">
      <alignment horizontal="left" wrapText="1"/>
    </xf>
    <xf numFmtId="0" fontId="2" fillId="0" borderId="36" xfId="0" applyFont="1" applyBorder="1" applyAlignment="1" applyProtection="1">
      <alignment horizontal="left" wrapText="1"/>
    </xf>
    <xf numFmtId="0" fontId="0" fillId="0" borderId="2" xfId="0" applyFont="1" applyBorder="1" applyAlignment="1" applyProtection="1">
      <alignment horizontal="left" vertical="center" wrapText="1"/>
    </xf>
    <xf numFmtId="0" fontId="0" fillId="0" borderId="0" xfId="0" applyFont="1" applyAlignment="1" applyProtection="1">
      <alignment horizontal="left" vertical="center" wrapText="1"/>
    </xf>
    <xf numFmtId="0" fontId="0" fillId="0" borderId="2"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0" xfId="0" applyFill="1" applyAlignment="1" applyProtection="1">
      <alignment horizontal="left" vertical="center" wrapText="1"/>
    </xf>
    <xf numFmtId="0" fontId="2" fillId="2" borderId="8" xfId="0" applyFont="1" applyFill="1" applyBorder="1" applyAlignment="1" applyProtection="1">
      <alignment horizontal="left" vertical="center" wrapText="1"/>
    </xf>
    <xf numFmtId="0" fontId="12" fillId="0" borderId="0" xfId="0" applyFont="1" applyFill="1" applyAlignment="1" applyProtection="1">
      <alignment horizontal="center" vertical="center"/>
    </xf>
    <xf numFmtId="0" fontId="2" fillId="0" borderId="8" xfId="0" applyFont="1" applyBorder="1" applyAlignment="1" applyProtection="1">
      <alignment horizontal="left" vertical="center"/>
    </xf>
    <xf numFmtId="0" fontId="0" fillId="0" borderId="0" xfId="0" applyAlignment="1" applyProtection="1">
      <alignment horizontal="left" wrapText="1"/>
    </xf>
    <xf numFmtId="0" fontId="0" fillId="0" borderId="3" xfId="0" applyBorder="1" applyAlignment="1" applyProtection="1">
      <alignment horizontal="left" wrapText="1"/>
    </xf>
    <xf numFmtId="0" fontId="0" fillId="0" borderId="3" xfId="0" applyBorder="1" applyAlignment="1" applyProtection="1">
      <alignment horizontal="left" vertical="center" wrapText="1"/>
    </xf>
    <xf numFmtId="0" fontId="0" fillId="0" borderId="17"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 fillId="0" borderId="0" xfId="0" applyFont="1" applyAlignment="1">
      <alignment horizontal="center"/>
    </xf>
    <xf numFmtId="0" fontId="6" fillId="0" borderId="0" xfId="0" applyFont="1" applyAlignment="1">
      <alignment horizontal="left" vertical="top" wrapText="1"/>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13" fillId="0" borderId="0" xfId="3" applyAlignment="1">
      <alignment horizontal="center"/>
    </xf>
    <xf numFmtId="0" fontId="12" fillId="0" borderId="9" xfId="0" applyFont="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0" fillId="0" borderId="2" xfId="0" applyBorder="1" applyAlignment="1" applyProtection="1">
      <alignment horizontal="left" wrapText="1"/>
    </xf>
    <xf numFmtId="0" fontId="12" fillId="0" borderId="0" xfId="0" applyFont="1" applyAlignment="1" applyProtection="1">
      <alignment horizontal="center"/>
    </xf>
    <xf numFmtId="0" fontId="0" fillId="0" borderId="4" xfId="0" applyFont="1" applyFill="1" applyBorder="1" applyAlignment="1" applyProtection="1">
      <alignment horizontal="left" vertical="center"/>
      <protection locked="0"/>
    </xf>
    <xf numFmtId="0" fontId="2" fillId="0" borderId="0" xfId="0" applyFont="1" applyAlignment="1" applyProtection="1">
      <alignment horizontal="left" wrapText="1"/>
    </xf>
    <xf numFmtId="0" fontId="2" fillId="0" borderId="0" xfId="0" applyFont="1" applyAlignment="1" applyProtection="1">
      <alignment vertical="top" wrapText="1"/>
      <protection locked="0"/>
    </xf>
    <xf numFmtId="0" fontId="0" fillId="0" borderId="0" xfId="0" applyAlignment="1" applyProtection="1">
      <alignment horizontal="left" wrapText="1"/>
      <protection locked="0"/>
    </xf>
    <xf numFmtId="0" fontId="2"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wrapText="1"/>
    </xf>
    <xf numFmtId="0" fontId="0" fillId="0" borderId="2" xfId="0" applyBorder="1" applyAlignment="1">
      <alignment horizontal="left" wrapText="1"/>
    </xf>
    <xf numFmtId="0" fontId="0" fillId="0" borderId="0" xfId="0"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top" wrapText="1"/>
    </xf>
  </cellXfs>
  <cellStyles count="4">
    <cellStyle name="Currency" xfId="1" builtinId="4"/>
    <cellStyle name="Hyperlink" xfId="3" builtinId="8"/>
    <cellStyle name="Normal" xfId="0" builtinId="0"/>
    <cellStyle name="Percent" xfId="2" builtinId="5"/>
  </cellStyles>
  <dxfs count="1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2390775</xdr:colOff>
      <xdr:row>1</xdr:row>
      <xdr:rowOff>98118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3190875" cy="2886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247650</xdr:colOff>
      <xdr:row>0</xdr:row>
      <xdr:rowOff>66675</xdr:rowOff>
    </xdr:from>
    <xdr:to>
      <xdr:col>4</xdr:col>
      <xdr:colOff>0</xdr:colOff>
      <xdr:row>1</xdr:row>
      <xdr:rowOff>164793</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66675"/>
          <a:ext cx="3190875" cy="28861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257175</xdr:colOff>
      <xdr:row>0</xdr:row>
      <xdr:rowOff>57150</xdr:rowOff>
    </xdr:from>
    <xdr:to>
      <xdr:col>4</xdr:col>
      <xdr:colOff>9525</xdr:colOff>
      <xdr:row>1</xdr:row>
      <xdr:rowOff>155268</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57150"/>
          <a:ext cx="3190875" cy="288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0</xdr:row>
      <xdr:rowOff>47625</xdr:rowOff>
    </xdr:from>
    <xdr:to>
      <xdr:col>4</xdr:col>
      <xdr:colOff>891540</xdr:colOff>
      <xdr:row>1</xdr:row>
      <xdr:rowOff>111125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47625"/>
          <a:ext cx="2472690" cy="25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295275</xdr:colOff>
      <xdr:row>1</xdr:row>
      <xdr:rowOff>98118</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3190875" cy="2886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352425</xdr:colOff>
      <xdr:row>1</xdr:row>
      <xdr:rowOff>98118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3190875" cy="2886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0</xdr:row>
      <xdr:rowOff>57150</xdr:rowOff>
    </xdr:from>
    <xdr:to>
      <xdr:col>6</xdr:col>
      <xdr:colOff>400050</xdr:colOff>
      <xdr:row>1</xdr:row>
      <xdr:rowOff>155268</xdr:rowOff>
    </xdr:to>
    <xdr:pic>
      <xdr:nvPicPr>
        <xdr:cNvPr id="2" name="Picture 1">
          <a:extLst>
            <a:ext uri="{FF2B5EF4-FFF2-40B4-BE49-F238E27FC236}">
              <a16:creationId xmlns:a16="http://schemas.microsoft.com/office/drawing/2014/main" id="{BB74D03E-92D5-434C-A7EB-64FC44E4F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57150"/>
          <a:ext cx="3190875" cy="2886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0</xdr:row>
      <xdr:rowOff>57150</xdr:rowOff>
    </xdr:from>
    <xdr:to>
      <xdr:col>6</xdr:col>
      <xdr:colOff>400050</xdr:colOff>
      <xdr:row>1</xdr:row>
      <xdr:rowOff>155268</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57150"/>
          <a:ext cx="3190875" cy="2886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57150</xdr:rowOff>
    </xdr:from>
    <xdr:to>
      <xdr:col>6</xdr:col>
      <xdr:colOff>552450</xdr:colOff>
      <xdr:row>1</xdr:row>
      <xdr:rowOff>155268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57150"/>
          <a:ext cx="3190875" cy="2886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0</xdr:row>
      <xdr:rowOff>38100</xdr:rowOff>
    </xdr:from>
    <xdr:to>
      <xdr:col>6</xdr:col>
      <xdr:colOff>28575</xdr:colOff>
      <xdr:row>2</xdr:row>
      <xdr:rowOff>21918</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38100"/>
          <a:ext cx="3190875" cy="28861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3</xdr:col>
      <xdr:colOff>819150</xdr:colOff>
      <xdr:row>1</xdr:row>
      <xdr:rowOff>164793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6675"/>
          <a:ext cx="3190875" cy="2886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fs-server6\sba\Users\28361\AppData\Local\Microsoft\Windows\INetCache\Content.Outlook\VFL2V9G2\Copy%20of%20Supplemental%20Application%20Second%20Draw%20KB%20Edits%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fs-server6\sba\Users\28361\AppData\Local\Microsoft\Windows\INetCache\Content.Outlook\VFL2V9G2\Supplemental%20Application%20Second%20Draw%20(DJW%20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READ FIRST"/>
      <sheetName val="Supp App"/>
      <sheetName val="Questions"/>
      <sheetName val="Corps &amp; Non-Profits"/>
      <sheetName val="Affiliate Definition"/>
      <sheetName val="Addendum C-Faith Based"/>
      <sheetName val="Self Employed"/>
      <sheetName val="Farmer-Rancher"/>
      <sheetName val="Partnership"/>
      <sheetName val="Addendum A-Affiliate"/>
      <sheetName val="New Entity"/>
      <sheetName val="Seasonal Business"/>
      <sheetName val="Gross Receipts"/>
      <sheetName val="Payroll Cost Definition"/>
      <sheetName val="Payroll Cost Definition SelfEmp"/>
      <sheetName val="Data"/>
      <sheetName val="Exampl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Yes</v>
          </cell>
        </row>
        <row r="2">
          <cell r="A2" t="str">
            <v>No</v>
          </cell>
        </row>
        <row r="3">
          <cell r="A3" t="str">
            <v>N/A</v>
          </cell>
        </row>
      </sheetData>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READ FIRST"/>
      <sheetName val="Supp App"/>
      <sheetName val="Questions"/>
      <sheetName val="Corps &amp; Non-Profits"/>
      <sheetName val="Affiliate Definition"/>
      <sheetName val="Addendum C-Faith Based"/>
      <sheetName val="Self Employed"/>
      <sheetName val="Farmer-Rancher"/>
      <sheetName val="Partnership"/>
      <sheetName val="Addendum A-Affiliate"/>
      <sheetName val="New Entity"/>
      <sheetName val="Seasonal Business"/>
      <sheetName val="Gross Receipts"/>
      <sheetName val="Payroll Cost Definition"/>
      <sheetName val="Payroll Cost Definition SelfEmp"/>
      <sheetName val="Data"/>
      <sheetName val="Examp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Yes</v>
          </cell>
        </row>
        <row r="2">
          <cell r="A2" t="str">
            <v>No</v>
          </cell>
        </row>
        <row r="3">
          <cell r="A3" t="str">
            <v>N/A</v>
          </cell>
        </row>
      </sheetData>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ba.gov/ppp" TargetMode="External"/><Relationship Id="rId2" Type="http://schemas.openxmlformats.org/officeDocument/2006/relationships/hyperlink" Target="https://www.firsthorizon.com/Small-Business/Products-and-Services/Borrowing/SBA-Loans/SBA-Loans-Updates" TargetMode="External"/><Relationship Id="rId1" Type="http://schemas.openxmlformats.org/officeDocument/2006/relationships/hyperlink" Target="https://www.sba.gov/page/coronavirus-covid-19-small-business-guidance-loan-resourc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s://home.treasury.gov/system/files/136/Affiliation%20rules%20overview%20%28for%20public%29.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ba.gov/document/support--faq-regarding-participation-faith-based-organizations-ppp-eid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I42"/>
  <sheetViews>
    <sheetView showGridLines="0" tabSelected="1" zoomScaleNormal="100" workbookViewId="0">
      <selection activeCell="K6" sqref="K6"/>
    </sheetView>
  </sheetViews>
  <sheetFormatPr defaultRowHeight="15"/>
  <cols>
    <col min="1" max="1" width="3.85546875" customWidth="1"/>
    <col min="2" max="4" width="4" customWidth="1"/>
    <col min="5" max="5" width="133.5703125" customWidth="1"/>
    <col min="6" max="6" width="1.140625" customWidth="1"/>
  </cols>
  <sheetData>
    <row r="1" spans="2:8">
      <c r="F1" s="331" t="s">
        <v>436</v>
      </c>
      <c r="G1" s="331"/>
      <c r="H1" s="331"/>
    </row>
    <row r="2" spans="2:8">
      <c r="F2" s="331"/>
      <c r="G2" s="331"/>
      <c r="H2" s="331"/>
    </row>
    <row r="3" spans="2:8" ht="18.75">
      <c r="B3" s="333" t="s">
        <v>122</v>
      </c>
      <c r="C3" s="333"/>
      <c r="D3" s="333"/>
      <c r="E3" s="333"/>
    </row>
    <row r="4" spans="2:8">
      <c r="E4" s="178"/>
    </row>
    <row r="5" spans="2:8">
      <c r="B5" s="5" t="s">
        <v>130</v>
      </c>
      <c r="C5" s="5"/>
      <c r="D5" s="5"/>
    </row>
    <row r="6" spans="2:8" ht="92.25" customHeight="1">
      <c r="B6" s="334" t="s">
        <v>306</v>
      </c>
      <c r="C6" s="335"/>
      <c r="D6" s="335"/>
      <c r="E6" s="336"/>
    </row>
    <row r="7" spans="2:8">
      <c r="B7" s="239"/>
      <c r="C7" s="239"/>
      <c r="D7" s="240"/>
      <c r="E7" s="240"/>
    </row>
    <row r="8" spans="2:8" ht="46.5" customHeight="1">
      <c r="B8" s="342" t="s">
        <v>372</v>
      </c>
      <c r="C8" s="342"/>
      <c r="D8" s="342"/>
      <c r="E8" s="342"/>
    </row>
    <row r="9" spans="2:8">
      <c r="C9" s="41" t="s">
        <v>131</v>
      </c>
      <c r="D9" s="337" t="s">
        <v>173</v>
      </c>
      <c r="E9" s="337"/>
    </row>
    <row r="10" spans="2:8">
      <c r="C10" s="41" t="s">
        <v>131</v>
      </c>
      <c r="D10" s="338" t="s">
        <v>129</v>
      </c>
      <c r="E10" s="338"/>
    </row>
    <row r="11" spans="2:8">
      <c r="C11" s="41" t="s">
        <v>131</v>
      </c>
      <c r="D11" s="338" t="s">
        <v>174</v>
      </c>
      <c r="E11" s="338"/>
    </row>
    <row r="12" spans="2:8">
      <c r="B12" s="41"/>
      <c r="C12" s="41"/>
      <c r="D12" s="41"/>
      <c r="E12" s="22"/>
      <c r="G12" s="218" t="s">
        <v>335</v>
      </c>
    </row>
    <row r="13" spans="2:8">
      <c r="B13" s="42" t="s">
        <v>132</v>
      </c>
      <c r="C13" s="42"/>
      <c r="D13" s="42"/>
      <c r="G13" s="219" t="s">
        <v>336</v>
      </c>
    </row>
    <row r="14" spans="2:8">
      <c r="B14" s="178"/>
      <c r="C14" s="332" t="s">
        <v>287</v>
      </c>
      <c r="D14" s="332"/>
      <c r="E14" s="332"/>
      <c r="G14" s="219"/>
    </row>
    <row r="15" spans="2:8" s="142" customFormat="1">
      <c r="C15" s="41" t="s">
        <v>131</v>
      </c>
      <c r="D15" s="339" t="s">
        <v>285</v>
      </c>
      <c r="E15" s="339"/>
      <c r="G15" s="322" t="s">
        <v>337</v>
      </c>
    </row>
    <row r="16" spans="2:8" s="142" customFormat="1">
      <c r="B16" s="41"/>
      <c r="C16" s="340" t="s">
        <v>284</v>
      </c>
      <c r="D16" s="340"/>
      <c r="E16" s="340"/>
      <c r="G16" s="221"/>
    </row>
    <row r="17" spans="2:9" s="142" customFormat="1" ht="30">
      <c r="C17" s="41"/>
      <c r="D17" s="41" t="s">
        <v>131</v>
      </c>
      <c r="E17" s="222" t="s">
        <v>339</v>
      </c>
      <c r="G17" s="322" t="s">
        <v>338</v>
      </c>
    </row>
    <row r="18" spans="2:9" s="142" customFormat="1" ht="30">
      <c r="C18" s="41"/>
      <c r="D18" s="41" t="s">
        <v>131</v>
      </c>
      <c r="E18" s="323" t="s">
        <v>426</v>
      </c>
      <c r="G18" s="322" t="s">
        <v>393</v>
      </c>
    </row>
    <row r="19" spans="2:9" s="142" customFormat="1" ht="30">
      <c r="C19" s="41"/>
      <c r="D19" s="41"/>
      <c r="E19" s="284" t="s">
        <v>424</v>
      </c>
      <c r="G19" s="322" t="s">
        <v>392</v>
      </c>
    </row>
    <row r="20" spans="2:9" s="142" customFormat="1" ht="30">
      <c r="C20" s="41"/>
      <c r="D20" s="41" t="s">
        <v>131</v>
      </c>
      <c r="E20" s="222" t="s">
        <v>341</v>
      </c>
      <c r="G20" s="322" t="s">
        <v>340</v>
      </c>
    </row>
    <row r="21" spans="2:9" s="142" customFormat="1" ht="30">
      <c r="C21" s="41"/>
      <c r="D21" s="41" t="s">
        <v>131</v>
      </c>
      <c r="E21" s="222" t="s">
        <v>343</v>
      </c>
      <c r="G21" s="220" t="s">
        <v>342</v>
      </c>
    </row>
    <row r="22" spans="2:9" s="142" customFormat="1">
      <c r="B22" s="54"/>
      <c r="C22" s="340" t="s">
        <v>290</v>
      </c>
      <c r="D22" s="340"/>
      <c r="E22" s="340"/>
      <c r="G22" s="221"/>
    </row>
    <row r="23" spans="2:9" s="142" customFormat="1">
      <c r="C23" s="41"/>
      <c r="D23" s="41" t="s">
        <v>131</v>
      </c>
      <c r="E23" s="143" t="s">
        <v>345</v>
      </c>
      <c r="G23" s="220" t="s">
        <v>344</v>
      </c>
    </row>
    <row r="24" spans="2:9" s="142" customFormat="1">
      <c r="C24" s="41"/>
      <c r="D24" s="41" t="s">
        <v>131</v>
      </c>
      <c r="E24" s="141" t="s">
        <v>434</v>
      </c>
      <c r="G24" s="220" t="s">
        <v>288</v>
      </c>
    </row>
    <row r="25" spans="2:9" s="142" customFormat="1">
      <c r="C25" s="41"/>
      <c r="D25" s="41" t="s">
        <v>131</v>
      </c>
      <c r="E25" s="141" t="s">
        <v>425</v>
      </c>
      <c r="G25" s="220" t="s">
        <v>289</v>
      </c>
    </row>
    <row r="26" spans="2:9" s="142" customFormat="1">
      <c r="B26" s="41"/>
      <c r="C26" s="340" t="s">
        <v>283</v>
      </c>
      <c r="D26" s="340"/>
      <c r="E26" s="340"/>
      <c r="G26" s="221"/>
    </row>
    <row r="27" spans="2:9" s="142" customFormat="1">
      <c r="C27" s="41"/>
      <c r="D27" s="41" t="s">
        <v>131</v>
      </c>
      <c r="E27" s="141" t="s">
        <v>286</v>
      </c>
      <c r="G27" s="220" t="s">
        <v>346</v>
      </c>
    </row>
    <row r="28" spans="2:9" s="142" customFormat="1">
      <c r="C28" s="41"/>
      <c r="D28" s="41" t="s">
        <v>131</v>
      </c>
      <c r="E28" s="141" t="s">
        <v>291</v>
      </c>
      <c r="G28" s="220" t="s">
        <v>347</v>
      </c>
    </row>
    <row r="29" spans="2:9" s="142" customFormat="1">
      <c r="B29" s="54"/>
      <c r="C29" s="54"/>
      <c r="D29" s="54"/>
      <c r="E29" s="141"/>
    </row>
    <row r="30" spans="2:9" ht="15.75">
      <c r="B30" s="341"/>
      <c r="C30" s="341"/>
      <c r="D30" s="341"/>
      <c r="E30" s="341"/>
      <c r="G30" s="142"/>
      <c r="H30" s="142"/>
      <c r="I30" s="142"/>
    </row>
    <row r="31" spans="2:9">
      <c r="B31" s="332"/>
      <c r="C31" s="332"/>
      <c r="D31" s="332"/>
      <c r="E31" s="332"/>
    </row>
    <row r="32" spans="2:9">
      <c r="E32" s="223"/>
    </row>
    <row r="33" spans="5:5">
      <c r="E33" s="223"/>
    </row>
    <row r="34" spans="5:5">
      <c r="E34" s="223"/>
    </row>
    <row r="35" spans="5:5">
      <c r="E35" s="223"/>
    </row>
    <row r="36" spans="5:5">
      <c r="E36" s="223"/>
    </row>
    <row r="37" spans="5:5">
      <c r="E37" s="223"/>
    </row>
    <row r="38" spans="5:5">
      <c r="E38" s="223"/>
    </row>
    <row r="39" spans="5:5">
      <c r="E39" s="223"/>
    </row>
    <row r="40" spans="5:5">
      <c r="E40" s="223"/>
    </row>
    <row r="41" spans="5:5">
      <c r="E41" s="223"/>
    </row>
    <row r="42" spans="5:5">
      <c r="E42" s="223"/>
    </row>
  </sheetData>
  <sheetProtection algorithmName="SHA-512" hashValue="OfyOK2cXqGmzj8SYsLUQFoslfURNAuqpF/cycrrWsxjMaVlfL8610xYBZntAOSb62oxVZs7ULNPp6jrZigiLZA==" saltValue="PHriX0Jn1FCQe2dHonpKpA==" spinCount="100000" sheet="1" objects="1" scenarios="1"/>
  <mergeCells count="15">
    <mergeCell ref="F1:H1"/>
    <mergeCell ref="F2:H2"/>
    <mergeCell ref="B31:E31"/>
    <mergeCell ref="B3:E3"/>
    <mergeCell ref="B6:E6"/>
    <mergeCell ref="D9:E9"/>
    <mergeCell ref="D10:E10"/>
    <mergeCell ref="D11:E11"/>
    <mergeCell ref="C14:E14"/>
    <mergeCell ref="D15:E15"/>
    <mergeCell ref="C16:E16"/>
    <mergeCell ref="C22:E22"/>
    <mergeCell ref="C26:E26"/>
    <mergeCell ref="B30:E30"/>
    <mergeCell ref="B8:E8"/>
  </mergeCells>
  <hyperlinks>
    <hyperlink ref="D11" r:id="rId1" display="For SBA information and resources"/>
    <hyperlink ref="D10" r:id="rId2"/>
    <hyperlink ref="D9" r:id="rId3"/>
    <hyperlink ref="G15" location="Questions!A1" display="Questions"/>
    <hyperlink ref="G17" location="'Corps &amp; Non-Profits'!A1" display="Corps &amp; Non-Profits"/>
    <hyperlink ref="G19" location="'Self Employed (Net Profit)'!A1" display="Self Employed (Net Profit)"/>
    <hyperlink ref="G20" location="'Farmer-Rancher'!A1" display="Farmer-Rancher"/>
    <hyperlink ref="G21" location="Partnership!A1" display="Partnership"/>
    <hyperlink ref="G23" location="'Addendum A-Affiliate'!A1" display="Addendum A-Affiliate"/>
    <hyperlink ref="G24" location="'New Entity'!A1" display="New Entity"/>
    <hyperlink ref="G25" location="'Seasonal Business'!A1" display="Seasonal Business"/>
    <hyperlink ref="G27" location="'Gross Receipts'!A1" display="Gross Receipts "/>
    <hyperlink ref="G28" location="'Payroll Cost Definition'!A1" display="Payroll Cost Definition "/>
    <hyperlink ref="G18" location="'Self Employed (Gross Income)'!A1" display="Self Employed (Gross Income)"/>
  </hyperlinks>
  <pageMargins left="0.7" right="0.7" top="0.75" bottom="0.75" header="0.3" footer="0.3"/>
  <pageSetup scale="88" orientation="landscape" r:id="rId4"/>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2:AC109"/>
  <sheetViews>
    <sheetView showGridLines="0" topLeftCell="A52" zoomScaleNormal="100" workbookViewId="0">
      <selection activeCell="E75" sqref="E75"/>
    </sheetView>
  </sheetViews>
  <sheetFormatPr defaultRowHeight="15"/>
  <cols>
    <col min="1" max="1" width="3.42578125" style="43" customWidth="1"/>
    <col min="2" max="2" width="4" style="72" customWidth="1"/>
    <col min="3" max="3" width="4.42578125" style="23" customWidth="1"/>
    <col min="4" max="4" width="14.42578125" style="23" customWidth="1"/>
    <col min="5" max="5" width="16.85546875" style="23" customWidth="1"/>
    <col min="6" max="9" width="9.140625" style="23"/>
    <col min="10" max="10" width="12.42578125" style="23" customWidth="1"/>
    <col min="11" max="11" width="11.85546875" style="23" customWidth="1"/>
    <col min="12" max="12" width="13.28515625" style="23" customWidth="1"/>
    <col min="13" max="13" width="9.140625" style="23"/>
    <col min="14" max="14" width="11.28515625" style="23" customWidth="1"/>
    <col min="15" max="15" width="9.140625" style="23"/>
    <col min="16" max="16" width="12.42578125" style="23" customWidth="1"/>
    <col min="17" max="17" width="9.140625" style="23" customWidth="1"/>
    <col min="18" max="18" width="9.140625" style="23"/>
    <col min="19" max="19" width="13.42578125" style="23" customWidth="1"/>
    <col min="20" max="16384" width="9.140625" style="23"/>
  </cols>
  <sheetData>
    <row r="2" spans="1:29" ht="9" customHeight="1">
      <c r="T2" s="56"/>
      <c r="U2" s="56"/>
      <c r="V2" s="56"/>
      <c r="W2" s="56"/>
    </row>
    <row r="3" spans="1:29" ht="18.75">
      <c r="B3" s="457" t="s">
        <v>220</v>
      </c>
      <c r="C3" s="457"/>
      <c r="D3" s="457"/>
      <c r="E3" s="457"/>
      <c r="F3" s="457"/>
      <c r="G3" s="457"/>
      <c r="H3" s="457"/>
      <c r="I3" s="457"/>
      <c r="J3" s="457"/>
      <c r="K3" s="457"/>
      <c r="L3" s="457"/>
      <c r="M3" s="457"/>
      <c r="N3" s="457"/>
      <c r="O3" s="457"/>
      <c r="P3" s="457"/>
      <c r="Q3" s="457"/>
      <c r="R3" s="457"/>
      <c r="S3" s="457"/>
      <c r="T3" s="457"/>
      <c r="U3" s="56"/>
      <c r="V3" s="56"/>
      <c r="W3" s="56"/>
    </row>
    <row r="4" spans="1:29">
      <c r="B4" s="164"/>
      <c r="C4" s="104"/>
      <c r="D4" s="104"/>
      <c r="E4" s="104"/>
      <c r="F4" s="104"/>
      <c r="G4" s="104"/>
      <c r="H4" s="104"/>
      <c r="I4" s="104"/>
      <c r="J4" s="104"/>
      <c r="K4" s="104"/>
      <c r="L4" s="104"/>
      <c r="M4" s="104"/>
      <c r="N4" s="104"/>
      <c r="O4" s="104"/>
      <c r="P4" s="104"/>
      <c r="Q4" s="104"/>
      <c r="R4" s="104"/>
      <c r="S4" s="104"/>
      <c r="T4" s="56"/>
      <c r="U4" s="56"/>
      <c r="V4" s="56"/>
      <c r="W4" s="56"/>
    </row>
    <row r="5" spans="1:29" ht="15" customHeight="1">
      <c r="B5" s="372" t="s">
        <v>127</v>
      </c>
      <c r="C5" s="372"/>
      <c r="D5" s="372"/>
      <c r="E5" s="372"/>
      <c r="F5" s="372"/>
      <c r="G5" s="372"/>
      <c r="H5" s="372"/>
      <c r="I5" s="372"/>
      <c r="J5" s="372"/>
      <c r="K5" s="372"/>
      <c r="L5" s="372"/>
      <c r="M5" s="372"/>
      <c r="N5" s="372"/>
      <c r="O5" s="372"/>
      <c r="P5" s="372"/>
      <c r="Q5" s="372"/>
      <c r="R5" s="372"/>
      <c r="S5" s="372"/>
      <c r="T5" s="56"/>
      <c r="U5" s="56"/>
      <c r="V5" s="56"/>
      <c r="W5" s="56"/>
    </row>
    <row r="6" spans="1:29">
      <c r="B6" s="164"/>
      <c r="C6" s="104"/>
      <c r="D6" s="104"/>
      <c r="E6" s="104"/>
      <c r="F6" s="104"/>
      <c r="G6" s="104"/>
      <c r="H6" s="104"/>
      <c r="I6" s="104"/>
      <c r="J6" s="104"/>
      <c r="K6" s="104"/>
      <c r="L6" s="104"/>
      <c r="T6" s="56"/>
      <c r="U6" s="56"/>
      <c r="V6" s="56"/>
      <c r="W6" s="56"/>
    </row>
    <row r="7" spans="1:29">
      <c r="B7" s="166" t="s">
        <v>6</v>
      </c>
      <c r="C7" s="104"/>
      <c r="D7" s="104"/>
      <c r="E7" s="405">
        <f>+Questions!E8</f>
        <v>0</v>
      </c>
      <c r="F7" s="405"/>
      <c r="G7" s="405"/>
      <c r="H7" s="405"/>
      <c r="I7" s="405"/>
      <c r="J7" s="405"/>
      <c r="K7" s="405"/>
      <c r="L7" s="405"/>
    </row>
    <row r="9" spans="1:29" ht="18.75">
      <c r="B9" s="121" t="s">
        <v>238</v>
      </c>
      <c r="C9" s="121"/>
      <c r="D9" s="119"/>
      <c r="E9" s="119"/>
      <c r="F9" s="129"/>
      <c r="G9" s="129"/>
      <c r="H9" s="129"/>
      <c r="I9" s="129"/>
      <c r="J9" s="129"/>
      <c r="K9" s="129"/>
      <c r="L9" s="129"/>
      <c r="M9" s="129"/>
      <c r="N9" s="118"/>
      <c r="O9" s="118"/>
      <c r="P9" s="118"/>
      <c r="Q9" s="118"/>
      <c r="R9" s="118"/>
      <c r="S9" s="118"/>
      <c r="T9" s="118"/>
    </row>
    <row r="10" spans="1:29" ht="18.75">
      <c r="B10" s="209"/>
      <c r="C10" s="121"/>
      <c r="D10" s="119"/>
      <c r="E10" s="119"/>
      <c r="F10" s="129"/>
      <c r="G10" s="129"/>
      <c r="H10" s="129"/>
      <c r="I10" s="129"/>
      <c r="J10" s="129"/>
      <c r="K10" s="129"/>
      <c r="L10" s="129"/>
      <c r="M10" s="129"/>
      <c r="N10" s="118"/>
      <c r="O10" s="118"/>
      <c r="P10" s="118"/>
      <c r="Q10" s="118"/>
      <c r="R10" s="118"/>
      <c r="S10" s="118"/>
      <c r="T10" s="118"/>
    </row>
    <row r="11" spans="1:29" ht="21.75" customHeight="1">
      <c r="B11" s="406" t="s">
        <v>261</v>
      </c>
      <c r="C11" s="407"/>
      <c r="D11" s="407"/>
      <c r="E11" s="407"/>
      <c r="F11" s="407"/>
      <c r="G11" s="407"/>
      <c r="H11" s="407"/>
      <c r="I11" s="407"/>
      <c r="J11" s="407"/>
      <c r="K11" s="407"/>
      <c r="L11" s="407"/>
      <c r="M11" s="407"/>
      <c r="N11" s="407"/>
      <c r="O11" s="407"/>
      <c r="P11" s="407"/>
      <c r="Q11" s="407"/>
      <c r="R11" s="407"/>
      <c r="S11" s="407"/>
      <c r="T11" s="408"/>
    </row>
    <row r="12" spans="1:29" ht="12.75" customHeight="1">
      <c r="B12" s="185"/>
      <c r="C12" s="185"/>
      <c r="D12" s="185"/>
      <c r="E12" s="185"/>
      <c r="F12" s="185"/>
      <c r="G12" s="185"/>
      <c r="H12" s="185"/>
      <c r="I12" s="185"/>
      <c r="J12" s="185"/>
      <c r="K12" s="185"/>
      <c r="L12" s="185"/>
      <c r="M12" s="185"/>
      <c r="N12" s="185"/>
      <c r="O12" s="185"/>
      <c r="P12" s="185"/>
      <c r="Q12" s="185"/>
      <c r="R12" s="185"/>
      <c r="S12" s="185"/>
      <c r="T12" s="185"/>
    </row>
    <row r="13" spans="1:29" ht="48">
      <c r="B13" s="249" t="s">
        <v>326</v>
      </c>
      <c r="C13" s="186" t="s">
        <v>327</v>
      </c>
      <c r="D13" s="390" t="s">
        <v>355</v>
      </c>
      <c r="E13" s="390"/>
      <c r="F13" s="390"/>
      <c r="G13" s="390"/>
      <c r="H13" s="390"/>
      <c r="I13" s="390"/>
      <c r="J13" s="390"/>
      <c r="K13" s="390"/>
      <c r="L13" s="390"/>
      <c r="M13" s="390"/>
      <c r="N13" s="390"/>
      <c r="O13" s="390"/>
      <c r="P13" s="390"/>
      <c r="Q13" s="390"/>
      <c r="R13" s="390"/>
      <c r="S13" s="390"/>
      <c r="T13" s="390"/>
    </row>
    <row r="14" spans="1:29" ht="12" customHeight="1">
      <c r="A14" s="49"/>
      <c r="B14" s="204"/>
      <c r="C14" s="238"/>
      <c r="D14" s="409" t="s">
        <v>213</v>
      </c>
      <c r="E14" s="409"/>
      <c r="F14" s="409"/>
      <c r="G14" s="409"/>
      <c r="H14" s="409"/>
      <c r="I14" s="409"/>
      <c r="J14" s="409"/>
      <c r="K14" s="409"/>
      <c r="L14" s="409"/>
      <c r="M14" s="409"/>
      <c r="N14" s="409"/>
      <c r="O14" s="409"/>
      <c r="P14" s="409"/>
      <c r="Q14" s="409"/>
      <c r="R14" s="409"/>
      <c r="S14" s="409"/>
    </row>
    <row r="15" spans="1:29">
      <c r="B15" s="203" t="s">
        <v>41</v>
      </c>
      <c r="C15" s="187"/>
      <c r="D15" s="350" t="s">
        <v>377</v>
      </c>
      <c r="E15" s="351"/>
      <c r="F15" s="351"/>
      <c r="G15" s="351"/>
      <c r="H15" s="351"/>
      <c r="I15" s="351"/>
      <c r="J15" s="351"/>
      <c r="K15" s="351"/>
      <c r="L15" s="351"/>
      <c r="M15" s="351"/>
      <c r="N15" s="351"/>
      <c r="O15" s="351"/>
    </row>
    <row r="16" spans="1:29">
      <c r="B16" s="203" t="s">
        <v>41</v>
      </c>
      <c r="C16" s="187"/>
      <c r="D16" s="350" t="s">
        <v>136</v>
      </c>
      <c r="E16" s="351"/>
      <c r="F16" s="351"/>
      <c r="G16" s="351"/>
      <c r="H16" s="351"/>
      <c r="I16" s="351"/>
      <c r="J16" s="351"/>
      <c r="K16" s="351"/>
      <c r="L16" s="351"/>
      <c r="M16" s="351"/>
      <c r="N16" s="351"/>
      <c r="O16" s="351"/>
      <c r="V16" s="56"/>
      <c r="W16" s="56"/>
      <c r="X16" s="56"/>
      <c r="Y16" s="56"/>
      <c r="Z16" s="56"/>
      <c r="AA16" s="56"/>
      <c r="AB16" s="56"/>
      <c r="AC16" s="56"/>
    </row>
    <row r="17" spans="1:29">
      <c r="B17" s="203" t="s">
        <v>41</v>
      </c>
      <c r="C17" s="187"/>
      <c r="D17" s="165" t="s">
        <v>159</v>
      </c>
      <c r="E17" s="166"/>
      <c r="F17" s="166"/>
      <c r="G17" s="166"/>
      <c r="H17" s="166"/>
      <c r="I17" s="166"/>
      <c r="J17" s="166"/>
      <c r="K17" s="166"/>
      <c r="L17" s="166"/>
      <c r="M17" s="166"/>
      <c r="N17" s="166"/>
      <c r="O17" s="166"/>
      <c r="V17" s="56"/>
      <c r="W17" s="56"/>
      <c r="X17" s="56"/>
      <c r="Y17" s="56"/>
      <c r="Z17" s="56"/>
      <c r="AA17" s="56"/>
      <c r="AB17" s="56"/>
      <c r="AC17" s="56"/>
    </row>
    <row r="18" spans="1:29">
      <c r="B18" s="204"/>
      <c r="C18" s="204"/>
      <c r="D18" s="248"/>
      <c r="E18" s="259"/>
      <c r="F18" s="259"/>
      <c r="G18" s="259"/>
      <c r="H18" s="259"/>
      <c r="I18" s="259"/>
      <c r="J18" s="259"/>
      <c r="K18" s="259"/>
      <c r="L18" s="259"/>
      <c r="M18" s="259"/>
      <c r="N18" s="259"/>
      <c r="O18" s="259"/>
      <c r="V18" s="56"/>
      <c r="W18" s="56"/>
      <c r="X18" s="56"/>
      <c r="Y18" s="56"/>
      <c r="Z18" s="56"/>
      <c r="AA18" s="56"/>
      <c r="AB18" s="56"/>
      <c r="AC18" s="56"/>
    </row>
    <row r="19" spans="1:29">
      <c r="B19" s="204"/>
      <c r="C19" s="238"/>
      <c r="D19" s="396" t="s">
        <v>375</v>
      </c>
      <c r="E19" s="396"/>
      <c r="F19" s="396"/>
      <c r="G19" s="396"/>
      <c r="H19" s="396"/>
      <c r="I19" s="396"/>
      <c r="J19" s="396"/>
      <c r="K19" s="396"/>
      <c r="L19" s="396"/>
      <c r="M19" s="396"/>
      <c r="N19" s="396"/>
      <c r="O19" s="396"/>
      <c r="P19" s="396"/>
      <c r="Q19" s="396"/>
      <c r="R19" s="396"/>
      <c r="S19" s="396"/>
      <c r="T19" s="184"/>
    </row>
    <row r="20" spans="1:29">
      <c r="B20" s="203" t="str">
        <f>IF(Questions!S34="Yes","Yes","No")</f>
        <v>No</v>
      </c>
      <c r="C20" s="187"/>
      <c r="D20" s="403" t="s">
        <v>403</v>
      </c>
      <c r="E20" s="404"/>
      <c r="F20" s="404"/>
      <c r="G20" s="234" t="s">
        <v>360</v>
      </c>
      <c r="H20" s="234"/>
      <c r="I20" s="182"/>
      <c r="J20" s="182"/>
      <c r="K20" s="182"/>
      <c r="L20" s="182"/>
      <c r="M20" s="182"/>
      <c r="N20" s="182"/>
      <c r="O20" s="182"/>
      <c r="P20" s="182"/>
      <c r="Q20" s="182"/>
      <c r="R20" s="182"/>
      <c r="S20" s="182"/>
      <c r="T20" s="184"/>
    </row>
    <row r="21" spans="1:29" ht="12.75" customHeight="1">
      <c r="B21" s="204"/>
      <c r="C21" s="241"/>
      <c r="D21" s="262"/>
      <c r="E21" s="262"/>
      <c r="F21" s="262"/>
      <c r="G21" s="234"/>
      <c r="H21" s="234"/>
      <c r="I21" s="261"/>
      <c r="J21" s="261"/>
      <c r="K21" s="261"/>
      <c r="L21" s="261"/>
      <c r="M21" s="261"/>
      <c r="N21" s="261"/>
      <c r="O21" s="261"/>
      <c r="P21" s="261"/>
      <c r="Q21" s="261"/>
      <c r="R21" s="261"/>
      <c r="S21" s="261"/>
      <c r="T21" s="260"/>
    </row>
    <row r="22" spans="1:29" ht="44.25" customHeight="1">
      <c r="B22" s="204"/>
      <c r="C22" s="204"/>
      <c r="D22" s="413" t="s">
        <v>404</v>
      </c>
      <c r="E22" s="413"/>
      <c r="F22" s="413"/>
      <c r="G22" s="413"/>
      <c r="H22" s="413"/>
      <c r="I22" s="413"/>
      <c r="J22" s="413"/>
      <c r="K22" s="413"/>
      <c r="L22" s="413"/>
      <c r="M22" s="413"/>
      <c r="N22" s="413"/>
      <c r="O22" s="413"/>
      <c r="P22" s="413"/>
      <c r="Q22" s="413"/>
      <c r="R22" s="413"/>
      <c r="S22" s="413"/>
      <c r="T22" s="413"/>
    </row>
    <row r="23" spans="1:29" ht="11.25" customHeight="1">
      <c r="B23" s="204"/>
      <c r="C23" s="238"/>
      <c r="D23" s="174"/>
      <c r="E23" s="174"/>
      <c r="F23" s="174"/>
      <c r="G23" s="174"/>
      <c r="H23" s="174"/>
      <c r="I23" s="174"/>
      <c r="J23" s="174"/>
      <c r="K23" s="174"/>
      <c r="L23" s="174"/>
      <c r="M23" s="174"/>
      <c r="N23" s="174"/>
      <c r="O23" s="174"/>
      <c r="P23" s="174"/>
      <c r="Q23" s="174"/>
      <c r="R23" s="174"/>
      <c r="S23" s="174"/>
    </row>
    <row r="24" spans="1:29">
      <c r="B24" s="204"/>
      <c r="C24" s="238"/>
      <c r="D24" s="396" t="s">
        <v>214</v>
      </c>
      <c r="E24" s="396"/>
      <c r="F24" s="396"/>
      <c r="G24" s="396"/>
      <c r="H24" s="396"/>
      <c r="I24" s="396"/>
      <c r="J24" s="396"/>
      <c r="K24" s="396"/>
      <c r="L24" s="396"/>
      <c r="M24" s="396"/>
      <c r="N24" s="396"/>
      <c r="O24" s="396"/>
      <c r="P24" s="396"/>
      <c r="Q24" s="396"/>
      <c r="R24" s="396"/>
      <c r="S24" s="396"/>
    </row>
    <row r="25" spans="1:29" ht="30.75" customHeight="1">
      <c r="B25" s="203" t="str">
        <f>IF(Questions!S32="Yes","Yes","No")</f>
        <v>No</v>
      </c>
      <c r="C25" s="187"/>
      <c r="D25" s="347" t="s">
        <v>197</v>
      </c>
      <c r="E25" s="412"/>
      <c r="F25" s="412"/>
      <c r="G25" s="412"/>
      <c r="H25" s="412"/>
      <c r="I25" s="412"/>
      <c r="J25" s="412"/>
      <c r="K25" s="412"/>
      <c r="L25" s="412"/>
      <c r="M25" s="412"/>
      <c r="N25" s="412"/>
      <c r="O25" s="412"/>
      <c r="P25" s="412"/>
      <c r="Q25" s="412"/>
      <c r="R25" s="412"/>
      <c r="S25" s="412"/>
      <c r="T25" s="412"/>
    </row>
    <row r="26" spans="1:29" ht="29.25" customHeight="1">
      <c r="B26" s="203" t="str">
        <f>IF(Questions!S32="Yes","Yes","No")</f>
        <v>No</v>
      </c>
      <c r="C26" s="187"/>
      <c r="D26" s="347" t="s">
        <v>196</v>
      </c>
      <c r="E26" s="412"/>
      <c r="F26" s="412"/>
      <c r="G26" s="412"/>
      <c r="H26" s="412"/>
      <c r="I26" s="412"/>
      <c r="J26" s="412"/>
      <c r="K26" s="412"/>
      <c r="L26" s="412"/>
      <c r="M26" s="412"/>
      <c r="N26" s="412"/>
      <c r="O26" s="412"/>
      <c r="P26" s="412"/>
      <c r="Q26" s="412"/>
      <c r="R26" s="412"/>
      <c r="S26" s="412"/>
      <c r="T26" s="412"/>
    </row>
    <row r="27" spans="1:29" ht="42.75" customHeight="1">
      <c r="B27" s="203" t="str">
        <f>IF(Questions!S32="Yes","Yes","No")</f>
        <v>No</v>
      </c>
      <c r="C27" s="187"/>
      <c r="D27" s="410" t="s">
        <v>209</v>
      </c>
      <c r="E27" s="411"/>
      <c r="F27" s="411"/>
      <c r="G27" s="411"/>
      <c r="H27" s="411"/>
      <c r="I27" s="411"/>
      <c r="J27" s="411"/>
      <c r="K27" s="411"/>
      <c r="L27" s="411"/>
      <c r="M27" s="411"/>
      <c r="N27" s="411"/>
      <c r="O27" s="411"/>
      <c r="P27" s="411"/>
      <c r="Q27" s="411"/>
      <c r="R27" s="411"/>
      <c r="S27" s="411"/>
      <c r="T27" s="411"/>
    </row>
    <row r="28" spans="1:29" ht="14.25" customHeight="1">
      <c r="B28" s="204"/>
      <c r="C28" s="238"/>
      <c r="D28" s="174"/>
      <c r="E28" s="174"/>
      <c r="F28" s="174"/>
      <c r="G28" s="174"/>
      <c r="H28" s="174"/>
      <c r="I28" s="174"/>
      <c r="J28" s="174"/>
      <c r="K28" s="174"/>
      <c r="L28" s="174"/>
      <c r="M28" s="174"/>
      <c r="N28" s="174"/>
      <c r="O28" s="174"/>
      <c r="P28" s="174"/>
      <c r="Q28" s="174"/>
      <c r="R28" s="174"/>
      <c r="S28" s="174"/>
    </row>
    <row r="29" spans="1:29" ht="15" customHeight="1">
      <c r="A29" s="49"/>
      <c r="B29" s="204"/>
      <c r="C29" s="238"/>
      <c r="D29" s="409" t="s">
        <v>323</v>
      </c>
      <c r="E29" s="409"/>
      <c r="F29" s="409"/>
      <c r="G29" s="409"/>
      <c r="H29" s="409"/>
      <c r="I29" s="409"/>
      <c r="J29" s="409"/>
      <c r="K29" s="409"/>
      <c r="L29" s="409"/>
      <c r="M29" s="409"/>
      <c r="N29" s="409"/>
      <c r="O29" s="409"/>
      <c r="P29" s="409"/>
      <c r="Q29" s="409"/>
      <c r="R29" s="409"/>
      <c r="S29" s="409"/>
    </row>
    <row r="30" spans="1:29" s="327" customFormat="1">
      <c r="A30" s="324"/>
      <c r="B30" s="326"/>
      <c r="C30" s="328"/>
      <c r="D30" s="399" t="s">
        <v>376</v>
      </c>
      <c r="E30" s="399"/>
      <c r="F30" s="399"/>
      <c r="G30" s="399"/>
      <c r="H30" s="399"/>
      <c r="I30" s="399"/>
      <c r="J30" s="399"/>
      <c r="K30" s="399"/>
      <c r="L30" s="399"/>
      <c r="M30" s="399"/>
      <c r="N30" s="399"/>
      <c r="O30" s="399"/>
      <c r="P30" s="399"/>
      <c r="Q30" s="399"/>
      <c r="R30" s="399"/>
      <c r="S30" s="399"/>
      <c r="T30" s="399"/>
    </row>
    <row r="31" spans="1:29" s="56" customFormat="1">
      <c r="A31" s="49"/>
      <c r="B31" s="206" t="str">
        <f>IF(Questions!S18=2020,"Yes",IF(Questions!S28="Yes","Yes","No"))</f>
        <v>No</v>
      </c>
      <c r="C31" s="191"/>
      <c r="D31" s="400" t="s">
        <v>216</v>
      </c>
      <c r="E31" s="401" t="s">
        <v>363</v>
      </c>
      <c r="F31" s="401"/>
      <c r="G31" s="401"/>
      <c r="H31" s="401"/>
      <c r="I31" s="401"/>
      <c r="J31" s="401"/>
      <c r="K31" s="401"/>
      <c r="L31" s="401"/>
      <c r="M31" s="401"/>
      <c r="N31" s="401"/>
      <c r="O31" s="401"/>
      <c r="P31" s="401"/>
      <c r="Q31" s="401"/>
      <c r="R31" s="401"/>
      <c r="S31" s="401"/>
      <c r="T31" s="401"/>
    </row>
    <row r="32" spans="1:29" s="56" customFormat="1">
      <c r="A32" s="49"/>
      <c r="B32" s="206" t="str">
        <f>IF(Questions!S18=2020,"Yes",IF(Questions!S28="Yes","Yes","No"))</f>
        <v>No</v>
      </c>
      <c r="C32" s="191"/>
      <c r="D32" s="400"/>
      <c r="E32" s="401" t="s">
        <v>310</v>
      </c>
      <c r="F32" s="401"/>
      <c r="G32" s="401"/>
      <c r="H32" s="401"/>
      <c r="I32" s="401"/>
      <c r="J32" s="401"/>
      <c r="K32" s="401"/>
      <c r="L32" s="401"/>
      <c r="M32" s="401"/>
      <c r="N32" s="401"/>
      <c r="O32" s="401"/>
      <c r="P32" s="401"/>
      <c r="Q32" s="401"/>
      <c r="R32" s="401"/>
      <c r="S32" s="401"/>
      <c r="T32" s="401"/>
    </row>
    <row r="33" spans="1:20" s="56" customFormat="1" ht="27.75" customHeight="1">
      <c r="A33" s="49"/>
      <c r="B33" s="206" t="str">
        <f>IF(Questions!S18=2020,"Yes",IF(Questions!S28="Yes","Yes","No"))</f>
        <v>No</v>
      </c>
      <c r="C33" s="188"/>
      <c r="D33" s="253" t="s">
        <v>215</v>
      </c>
      <c r="E33" s="391" t="s">
        <v>385</v>
      </c>
      <c r="F33" s="391"/>
      <c r="G33" s="391"/>
      <c r="H33" s="391"/>
      <c r="I33" s="391"/>
      <c r="J33" s="391"/>
      <c r="K33" s="391"/>
      <c r="L33" s="391"/>
      <c r="M33" s="391"/>
      <c r="N33" s="391"/>
      <c r="O33" s="391"/>
      <c r="P33" s="391"/>
      <c r="Q33" s="391"/>
      <c r="R33" s="391"/>
      <c r="S33" s="391"/>
      <c r="T33" s="391"/>
    </row>
    <row r="34" spans="1:20">
      <c r="B34" s="204"/>
      <c r="C34" s="238"/>
      <c r="D34" s="173"/>
      <c r="E34" s="170"/>
      <c r="F34" s="170"/>
      <c r="G34" s="170"/>
      <c r="H34" s="170"/>
      <c r="I34" s="170"/>
      <c r="J34" s="170"/>
      <c r="K34" s="170"/>
      <c r="L34" s="170"/>
      <c r="M34" s="170"/>
      <c r="N34" s="170"/>
      <c r="O34" s="170"/>
      <c r="P34" s="170"/>
      <c r="Q34" s="170"/>
      <c r="R34" s="170"/>
      <c r="S34" s="170"/>
      <c r="T34" s="170"/>
    </row>
    <row r="35" spans="1:20">
      <c r="B35" s="204"/>
      <c r="C35" s="238"/>
      <c r="D35" s="349" t="s">
        <v>324</v>
      </c>
      <c r="E35" s="349"/>
      <c r="F35" s="349"/>
      <c r="G35" s="349"/>
      <c r="H35" s="349"/>
      <c r="I35" s="349"/>
      <c r="J35" s="349"/>
      <c r="K35" s="349"/>
      <c r="L35" s="349"/>
      <c r="M35" s="349"/>
      <c r="N35" s="349"/>
      <c r="O35" s="349"/>
      <c r="P35" s="349"/>
      <c r="Q35" s="349"/>
      <c r="R35" s="349"/>
      <c r="S35" s="349"/>
    </row>
    <row r="36" spans="1:20" s="56" customFormat="1">
      <c r="A36" s="49"/>
      <c r="B36" s="204"/>
      <c r="C36" s="238"/>
      <c r="D36" s="402" t="s">
        <v>376</v>
      </c>
      <c r="E36" s="402"/>
      <c r="F36" s="402"/>
      <c r="G36" s="402"/>
      <c r="H36" s="402"/>
      <c r="I36" s="402"/>
      <c r="J36" s="402"/>
      <c r="K36" s="402"/>
      <c r="L36" s="402"/>
      <c r="M36" s="402"/>
      <c r="N36" s="402"/>
      <c r="O36" s="402"/>
      <c r="P36" s="402"/>
      <c r="Q36" s="402"/>
      <c r="R36" s="402"/>
      <c r="S36" s="402"/>
      <c r="T36" s="402"/>
    </row>
    <row r="37" spans="1:20" s="56" customFormat="1" ht="15" customHeight="1">
      <c r="A37" s="49"/>
      <c r="B37" s="206" t="str">
        <f>IF(Questions!S20="No","Yes",IF(Questions!S22="12 Months Preceding Your Loan Date","Yes","No"))</f>
        <v>No</v>
      </c>
      <c r="C37" s="191"/>
      <c r="D37" s="400" t="s">
        <v>216</v>
      </c>
      <c r="E37" s="401" t="s">
        <v>363</v>
      </c>
      <c r="F37" s="401"/>
      <c r="G37" s="401"/>
      <c r="H37" s="401"/>
      <c r="I37" s="401"/>
      <c r="J37" s="401"/>
      <c r="K37" s="401"/>
      <c r="L37" s="401"/>
      <c r="M37" s="401"/>
      <c r="N37" s="401"/>
      <c r="O37" s="401"/>
      <c r="P37" s="401"/>
      <c r="Q37" s="401"/>
      <c r="R37" s="401"/>
      <c r="S37" s="401"/>
      <c r="T37" s="401"/>
    </row>
    <row r="38" spans="1:20" s="56" customFormat="1" ht="15" customHeight="1">
      <c r="A38" s="49"/>
      <c r="B38" s="206" t="str">
        <f>IF(Questions!S20="No","Yes",IF(Questions!S22="12 Months Preceding Your Loan Date","Yes","No"))</f>
        <v>No</v>
      </c>
      <c r="C38" s="191"/>
      <c r="D38" s="400"/>
      <c r="E38" s="401" t="s">
        <v>310</v>
      </c>
      <c r="F38" s="401"/>
      <c r="G38" s="401"/>
      <c r="H38" s="401"/>
      <c r="I38" s="401"/>
      <c r="J38" s="401"/>
      <c r="K38" s="401"/>
      <c r="L38" s="401"/>
      <c r="M38" s="401"/>
      <c r="N38" s="401"/>
      <c r="O38" s="401"/>
      <c r="P38" s="401"/>
      <c r="Q38" s="401"/>
      <c r="R38" s="401"/>
      <c r="S38" s="401"/>
      <c r="T38" s="401"/>
    </row>
    <row r="39" spans="1:20" s="56" customFormat="1" ht="30.75" customHeight="1">
      <c r="A39" s="49"/>
      <c r="B39" s="206" t="str">
        <f>IF(Questions!S20="No","Yes",IF(Questions!S22="12 Months Preceding Your Loan Date","Yes","No"))</f>
        <v>No</v>
      </c>
      <c r="C39" s="188"/>
      <c r="D39" s="253" t="s">
        <v>215</v>
      </c>
      <c r="E39" s="391" t="s">
        <v>385</v>
      </c>
      <c r="F39" s="391"/>
      <c r="G39" s="391"/>
      <c r="H39" s="391"/>
      <c r="I39" s="391"/>
      <c r="J39" s="391"/>
      <c r="K39" s="391"/>
      <c r="L39" s="391"/>
      <c r="M39" s="391"/>
      <c r="N39" s="391"/>
      <c r="O39" s="391"/>
      <c r="P39" s="391"/>
      <c r="Q39" s="391"/>
      <c r="R39" s="391"/>
      <c r="S39" s="391"/>
      <c r="T39" s="391"/>
    </row>
    <row r="40" spans="1:20" ht="15" customHeight="1">
      <c r="B40" s="205" t="str">
        <f>IF(Questions!S20="No","Yes",IF(Questions!S22="12 Months Preceding Your Loan Date","Yes","No"))</f>
        <v>No</v>
      </c>
      <c r="C40" s="189"/>
      <c r="D40" s="347" t="s">
        <v>427</v>
      </c>
      <c r="E40" s="348"/>
      <c r="F40" s="348"/>
      <c r="G40" s="348"/>
      <c r="H40" s="348"/>
      <c r="I40" s="348"/>
      <c r="J40" s="348"/>
      <c r="K40" s="348"/>
      <c r="L40" s="348"/>
      <c r="M40" s="348"/>
      <c r="N40" s="348"/>
      <c r="O40" s="348"/>
      <c r="P40" s="348"/>
      <c r="Q40" s="348"/>
      <c r="R40" s="348"/>
      <c r="S40" s="348"/>
      <c r="T40" s="348"/>
    </row>
    <row r="41" spans="1:20">
      <c r="B41" s="204"/>
      <c r="C41" s="238"/>
      <c r="D41" s="173"/>
      <c r="E41" s="170"/>
      <c r="F41" s="170"/>
      <c r="G41" s="170"/>
      <c r="H41" s="170"/>
      <c r="I41" s="170"/>
      <c r="J41" s="170"/>
      <c r="K41" s="170"/>
      <c r="L41" s="170"/>
      <c r="M41" s="170"/>
      <c r="N41" s="170"/>
      <c r="O41" s="170"/>
      <c r="P41" s="170"/>
      <c r="Q41" s="170"/>
      <c r="R41" s="170"/>
      <c r="S41" s="170"/>
      <c r="T41" s="170"/>
    </row>
    <row r="42" spans="1:20" s="56" customFormat="1" ht="15" customHeight="1">
      <c r="A42" s="49"/>
      <c r="B42" s="204"/>
      <c r="C42" s="238"/>
      <c r="D42" s="396" t="s">
        <v>239</v>
      </c>
      <c r="E42" s="396"/>
      <c r="F42" s="396"/>
      <c r="G42" s="396"/>
      <c r="H42" s="396"/>
      <c r="I42" s="396"/>
      <c r="J42" s="396"/>
      <c r="K42" s="396"/>
      <c r="L42" s="396"/>
      <c r="M42" s="396"/>
      <c r="N42" s="396"/>
      <c r="O42" s="396"/>
      <c r="P42" s="396"/>
      <c r="Q42" s="396"/>
      <c r="R42" s="396"/>
      <c r="S42" s="396"/>
      <c r="T42" s="173"/>
    </row>
    <row r="43" spans="1:20" s="56" customFormat="1" ht="15" customHeight="1">
      <c r="A43" s="49"/>
      <c r="B43" s="203" t="str">
        <f>IF(Questions!S20="No","Yes","No")</f>
        <v>No</v>
      </c>
      <c r="C43" s="187"/>
      <c r="D43" s="131" t="s">
        <v>240</v>
      </c>
      <c r="E43" s="177"/>
      <c r="F43" s="177"/>
      <c r="G43" s="177"/>
      <c r="H43" s="177"/>
      <c r="I43" s="177"/>
      <c r="J43" s="177"/>
      <c r="K43" s="177"/>
      <c r="L43" s="177"/>
      <c r="M43" s="177"/>
      <c r="N43" s="177"/>
      <c r="O43" s="177"/>
      <c r="P43" s="177"/>
      <c r="Q43" s="177"/>
      <c r="R43" s="177"/>
      <c r="S43" s="177"/>
      <c r="T43" s="173"/>
    </row>
    <row r="44" spans="1:20">
      <c r="B44" s="205" t="str">
        <f>IF(Questions!S20="No","Yes","No")</f>
        <v>No</v>
      </c>
      <c r="C44" s="189"/>
      <c r="D44" s="392" t="s">
        <v>299</v>
      </c>
      <c r="E44" s="393"/>
      <c r="F44" s="393"/>
      <c r="G44" s="393"/>
      <c r="H44" s="393"/>
      <c r="I44" s="393"/>
      <c r="J44" s="393"/>
      <c r="K44" s="393"/>
      <c r="L44" s="393"/>
      <c r="M44" s="393"/>
      <c r="N44" s="393"/>
      <c r="O44" s="393"/>
      <c r="P44" s="393"/>
      <c r="Q44" s="393"/>
      <c r="R44" s="393"/>
      <c r="S44" s="393"/>
      <c r="T44" s="393"/>
    </row>
    <row r="45" spans="1:20">
      <c r="B45" s="204"/>
      <c r="C45" s="238"/>
      <c r="D45" s="183"/>
      <c r="E45" s="184"/>
      <c r="F45" s="184"/>
      <c r="G45" s="184"/>
      <c r="H45" s="184"/>
      <c r="I45" s="184"/>
      <c r="J45" s="184"/>
      <c r="K45" s="184"/>
      <c r="L45" s="184"/>
      <c r="M45" s="184"/>
      <c r="N45" s="184"/>
      <c r="O45" s="184"/>
      <c r="P45" s="184"/>
      <c r="Q45" s="184"/>
      <c r="R45" s="184"/>
      <c r="S45" s="184"/>
      <c r="T45" s="184"/>
    </row>
    <row r="46" spans="1:20">
      <c r="B46" s="204"/>
      <c r="C46" s="238"/>
      <c r="D46" s="183"/>
      <c r="E46" s="184"/>
      <c r="F46" s="184"/>
      <c r="G46" s="184"/>
      <c r="H46" s="184"/>
      <c r="I46" s="184"/>
      <c r="J46" s="184"/>
      <c r="K46" s="184"/>
      <c r="L46" s="184"/>
      <c r="M46" s="184"/>
      <c r="N46" s="184"/>
      <c r="O46" s="184"/>
      <c r="P46" s="184"/>
      <c r="Q46" s="184"/>
      <c r="R46" s="184"/>
      <c r="S46" s="184"/>
      <c r="T46" s="184"/>
    </row>
    <row r="47" spans="1:20" ht="18.75">
      <c r="B47" s="121" t="s">
        <v>276</v>
      </c>
      <c r="C47" s="116"/>
      <c r="D47" s="116"/>
      <c r="E47" s="116"/>
      <c r="F47" s="116"/>
      <c r="G47" s="116"/>
      <c r="H47" s="116"/>
      <c r="I47" s="116"/>
      <c r="J47" s="116"/>
      <c r="K47" s="116"/>
      <c r="L47" s="116"/>
      <c r="M47" s="116"/>
      <c r="N47" s="116"/>
      <c r="O47" s="116"/>
      <c r="P47" s="117"/>
      <c r="Q47" s="118"/>
      <c r="R47" s="118"/>
      <c r="S47" s="118"/>
    </row>
    <row r="48" spans="1:20" ht="15" customHeight="1">
      <c r="B48" s="458" t="s">
        <v>311</v>
      </c>
      <c r="C48" s="458"/>
      <c r="D48" s="458"/>
      <c r="E48" s="458"/>
      <c r="F48" s="458"/>
      <c r="G48" s="458"/>
      <c r="H48" s="458"/>
      <c r="I48" s="458"/>
      <c r="J48" s="458"/>
      <c r="K48" s="458"/>
      <c r="L48" s="458"/>
      <c r="M48" s="458"/>
      <c r="N48" s="458"/>
      <c r="O48" s="458"/>
      <c r="P48" s="458"/>
      <c r="Q48" s="458"/>
      <c r="R48" s="458"/>
      <c r="S48" s="458"/>
    </row>
    <row r="49" spans="2:20">
      <c r="B49" s="395" t="s">
        <v>294</v>
      </c>
      <c r="C49" s="395"/>
      <c r="D49" s="395"/>
      <c r="E49" s="395"/>
      <c r="F49" s="395"/>
      <c r="G49" s="395"/>
      <c r="H49" s="395"/>
      <c r="I49" s="395"/>
      <c r="J49" s="395"/>
      <c r="K49" s="395"/>
      <c r="L49" s="395"/>
      <c r="M49" s="395"/>
      <c r="N49" s="395"/>
      <c r="O49" s="395"/>
      <c r="P49" s="395"/>
      <c r="Q49" s="395"/>
      <c r="R49" s="395"/>
      <c r="S49" s="395"/>
    </row>
    <row r="50" spans="2:20">
      <c r="B50" s="395" t="s">
        <v>275</v>
      </c>
      <c r="C50" s="395"/>
      <c r="D50" s="395"/>
      <c r="E50" s="395"/>
      <c r="F50" s="395"/>
      <c r="G50" s="395"/>
      <c r="H50" s="395"/>
      <c r="I50" s="395"/>
      <c r="J50" s="395"/>
      <c r="K50" s="395"/>
      <c r="L50" s="395"/>
      <c r="M50" s="395"/>
      <c r="N50" s="395"/>
      <c r="O50" s="395"/>
      <c r="P50" s="395"/>
      <c r="Q50" s="395"/>
      <c r="R50" s="395"/>
      <c r="S50" s="395"/>
    </row>
    <row r="51" spans="2:20">
      <c r="B51" s="212"/>
      <c r="C51" s="140"/>
      <c r="D51" s="140"/>
      <c r="E51" s="140"/>
      <c r="F51" s="140"/>
      <c r="G51" s="140"/>
      <c r="H51" s="140"/>
      <c r="I51" s="140"/>
      <c r="J51" s="140"/>
      <c r="K51" s="140"/>
      <c r="L51" s="140"/>
      <c r="M51" s="140"/>
      <c r="N51" s="140"/>
      <c r="O51" s="140"/>
      <c r="P51" s="140"/>
      <c r="Q51" s="140"/>
      <c r="R51" s="140"/>
      <c r="S51" s="140"/>
    </row>
    <row r="52" spans="2:20" ht="33" customHeight="1">
      <c r="F52" s="394" t="s">
        <v>270</v>
      </c>
      <c r="G52" s="394"/>
      <c r="H52" s="394"/>
      <c r="I52" s="394"/>
      <c r="J52" s="394"/>
      <c r="K52" s="394"/>
      <c r="L52" s="394"/>
      <c r="M52" s="394"/>
      <c r="N52" s="394"/>
      <c r="O52" s="394"/>
      <c r="P52" s="394"/>
      <c r="Q52" s="394"/>
      <c r="R52" s="394"/>
      <c r="S52" s="394"/>
    </row>
    <row r="53" spans="2:20">
      <c r="E53" s="15"/>
      <c r="F53" s="343" t="s">
        <v>158</v>
      </c>
      <c r="G53" s="344"/>
      <c r="H53" s="344"/>
      <c r="I53" s="344"/>
      <c r="J53" s="344"/>
      <c r="K53" s="344"/>
      <c r="L53" s="344"/>
      <c r="M53" s="344"/>
      <c r="N53" s="344"/>
      <c r="O53" s="344"/>
      <c r="P53" s="344"/>
      <c r="Q53" s="344"/>
      <c r="R53" s="344"/>
      <c r="S53" s="344"/>
    </row>
    <row r="54" spans="2:20">
      <c r="B54" s="245" t="s">
        <v>222</v>
      </c>
      <c r="E54" s="15"/>
      <c r="F54" s="359" t="s">
        <v>157</v>
      </c>
      <c r="G54" s="360"/>
      <c r="H54" s="360"/>
      <c r="I54" s="360"/>
      <c r="J54" s="360"/>
      <c r="K54" s="360"/>
      <c r="L54" s="360"/>
      <c r="M54" s="360"/>
      <c r="N54" s="360"/>
      <c r="O54" s="360"/>
      <c r="P54" s="360"/>
      <c r="Q54" s="360"/>
      <c r="R54" s="360"/>
      <c r="S54" s="360"/>
    </row>
    <row r="55" spans="2:20">
      <c r="B55" s="245" t="s">
        <v>222</v>
      </c>
      <c r="E55" s="15">
        <v>0</v>
      </c>
      <c r="F55" s="359" t="s">
        <v>147</v>
      </c>
      <c r="G55" s="361"/>
      <c r="H55" s="361"/>
      <c r="I55" s="361"/>
      <c r="J55" s="361"/>
      <c r="K55" s="361"/>
      <c r="L55" s="361"/>
      <c r="M55" s="361"/>
      <c r="N55" s="361"/>
      <c r="O55" s="361"/>
      <c r="P55" s="361"/>
      <c r="Q55" s="361"/>
      <c r="R55" s="361"/>
      <c r="S55" s="361"/>
    </row>
    <row r="56" spans="2:20">
      <c r="B56" s="245" t="s">
        <v>231</v>
      </c>
      <c r="E56" s="15">
        <v>0</v>
      </c>
      <c r="F56" s="359" t="s">
        <v>148</v>
      </c>
      <c r="G56" s="361"/>
      <c r="H56" s="361"/>
      <c r="I56" s="361"/>
      <c r="J56" s="361"/>
      <c r="K56" s="361"/>
      <c r="L56" s="361"/>
      <c r="M56" s="361"/>
      <c r="N56" s="361"/>
      <c r="O56" s="361"/>
      <c r="P56" s="361"/>
      <c r="Q56" s="361"/>
      <c r="R56" s="361"/>
      <c r="S56" s="361"/>
    </row>
    <row r="57" spans="2:20">
      <c r="B57" s="360" t="s">
        <v>141</v>
      </c>
      <c r="C57" s="360"/>
      <c r="D57" s="461"/>
      <c r="E57" s="112">
        <f>+E53-E54-E55-E56</f>
        <v>0</v>
      </c>
      <c r="G57" s="244"/>
      <c r="H57" s="244"/>
      <c r="I57" s="244"/>
      <c r="J57" s="244"/>
      <c r="K57" s="244"/>
      <c r="L57" s="244"/>
      <c r="M57" s="244"/>
      <c r="N57" s="244"/>
      <c r="O57" s="244"/>
      <c r="P57" s="244"/>
      <c r="Q57" s="244"/>
      <c r="R57" s="244"/>
      <c r="S57" s="244"/>
    </row>
    <row r="58" spans="2:20">
      <c r="B58" s="245" t="s">
        <v>381</v>
      </c>
      <c r="C58" s="246"/>
      <c r="E58" s="135">
        <v>0.92349999999999999</v>
      </c>
      <c r="F58" s="359"/>
      <c r="G58" s="361"/>
      <c r="H58" s="361"/>
      <c r="I58" s="361"/>
      <c r="J58" s="361"/>
      <c r="K58" s="361"/>
      <c r="L58" s="361"/>
      <c r="M58" s="361"/>
      <c r="N58" s="361"/>
      <c r="O58" s="361"/>
      <c r="P58" s="361"/>
      <c r="Q58" s="361"/>
      <c r="R58" s="361"/>
      <c r="S58" s="361"/>
    </row>
    <row r="59" spans="2:20">
      <c r="B59" s="245" t="s">
        <v>405</v>
      </c>
      <c r="C59" s="246"/>
      <c r="E59" s="250">
        <f>+E57*E58</f>
        <v>0</v>
      </c>
    </row>
    <row r="60" spans="2:20">
      <c r="B60" s="245" t="s">
        <v>382</v>
      </c>
      <c r="C60" s="246"/>
      <c r="E60" s="112">
        <v>100000</v>
      </c>
      <c r="F60" s="359" t="s">
        <v>383</v>
      </c>
      <c r="G60" s="361"/>
      <c r="H60" s="361"/>
      <c r="I60" s="361"/>
      <c r="J60" s="361"/>
      <c r="K60" s="361"/>
      <c r="L60" s="361"/>
      <c r="M60" s="361"/>
      <c r="N60" s="361"/>
      <c r="O60" s="361"/>
      <c r="P60" s="361"/>
      <c r="Q60" s="361"/>
      <c r="R60" s="361"/>
      <c r="S60" s="361"/>
      <c r="T60" s="361"/>
    </row>
    <row r="61" spans="2:20">
      <c r="B61" s="245" t="s">
        <v>312</v>
      </c>
      <c r="C61" s="246"/>
      <c r="E61" s="112">
        <f>IF(E59&gt;E60,E60,E59)</f>
        <v>0</v>
      </c>
      <c r="F61" s="23" t="s">
        <v>380</v>
      </c>
    </row>
    <row r="62" spans="2:20" ht="29.25" customHeight="1">
      <c r="B62" s="245"/>
      <c r="C62" s="246"/>
      <c r="E62" s="139"/>
    </row>
    <row r="63" spans="2:20" ht="27.75" customHeight="1">
      <c r="B63" s="459" t="s">
        <v>269</v>
      </c>
      <c r="C63" s="459"/>
      <c r="D63" s="460"/>
      <c r="E63" s="251">
        <v>0</v>
      </c>
      <c r="F63" s="125" t="s">
        <v>384</v>
      </c>
      <c r="G63" s="126"/>
      <c r="H63" s="126"/>
      <c r="I63" s="126"/>
      <c r="J63" s="126"/>
      <c r="K63" s="126"/>
      <c r="L63" s="126"/>
      <c r="M63" s="126"/>
      <c r="N63" s="126"/>
      <c r="O63" s="126"/>
      <c r="P63" s="126"/>
      <c r="Q63" s="126"/>
    </row>
    <row r="64" spans="2:20">
      <c r="B64" s="247"/>
      <c r="C64" s="247"/>
      <c r="D64" s="252"/>
      <c r="E64" s="252"/>
      <c r="F64" s="126"/>
      <c r="G64" s="126"/>
      <c r="H64" s="126"/>
      <c r="I64" s="126"/>
      <c r="J64" s="126"/>
      <c r="K64" s="126"/>
      <c r="L64" s="126"/>
      <c r="M64" s="126"/>
      <c r="N64" s="126"/>
      <c r="O64" s="126"/>
      <c r="P64" s="126"/>
      <c r="Q64" s="126"/>
    </row>
    <row r="65" spans="2:19" ht="32.25" customHeight="1">
      <c r="F65" s="394" t="s">
        <v>268</v>
      </c>
      <c r="G65" s="394"/>
      <c r="H65" s="394"/>
      <c r="I65" s="394"/>
      <c r="J65" s="394"/>
      <c r="K65" s="394"/>
      <c r="L65" s="394"/>
      <c r="M65" s="394"/>
      <c r="N65" s="394"/>
      <c r="O65" s="394"/>
      <c r="P65" s="394"/>
      <c r="Q65" s="394"/>
      <c r="R65" s="394"/>
      <c r="S65" s="394"/>
    </row>
    <row r="66" spans="2:19">
      <c r="E66" s="15">
        <v>0</v>
      </c>
      <c r="F66" s="359" t="s">
        <v>228</v>
      </c>
      <c r="G66" s="360"/>
      <c r="H66" s="360"/>
      <c r="I66" s="360"/>
      <c r="J66" s="360"/>
      <c r="K66" s="360"/>
      <c r="L66" s="360"/>
      <c r="M66" s="360"/>
      <c r="N66" s="360"/>
      <c r="O66" s="360"/>
      <c r="P66" s="360"/>
      <c r="Q66" s="360"/>
      <c r="R66" s="360"/>
      <c r="S66" s="360"/>
    </row>
    <row r="67" spans="2:19">
      <c r="B67" s="171" t="s">
        <v>140</v>
      </c>
      <c r="E67" s="15">
        <v>0</v>
      </c>
      <c r="F67" s="359" t="s">
        <v>156</v>
      </c>
      <c r="G67" s="360"/>
      <c r="H67" s="360"/>
      <c r="I67" s="360"/>
      <c r="J67" s="360"/>
      <c r="K67" s="360"/>
      <c r="L67" s="360"/>
      <c r="M67" s="360"/>
      <c r="N67" s="360"/>
      <c r="O67" s="360"/>
      <c r="P67" s="360"/>
      <c r="Q67" s="360"/>
      <c r="R67" s="360"/>
      <c r="S67" s="360"/>
    </row>
    <row r="68" spans="2:19">
      <c r="B68" s="171" t="s">
        <v>222</v>
      </c>
      <c r="E68" s="15">
        <v>0</v>
      </c>
      <c r="F68" s="359" t="s">
        <v>224</v>
      </c>
      <c r="G68" s="361"/>
      <c r="H68" s="361"/>
      <c r="I68" s="361"/>
      <c r="J68" s="361"/>
      <c r="K68" s="361"/>
      <c r="L68" s="361"/>
      <c r="M68" s="361"/>
      <c r="N68" s="361"/>
      <c r="O68" s="361"/>
      <c r="P68" s="361"/>
      <c r="Q68" s="361"/>
      <c r="R68" s="361"/>
      <c r="S68" s="361"/>
    </row>
    <row r="69" spans="2:19">
      <c r="B69" s="171" t="s">
        <v>222</v>
      </c>
      <c r="E69" s="15">
        <v>0</v>
      </c>
      <c r="F69" s="359" t="s">
        <v>223</v>
      </c>
      <c r="G69" s="361"/>
      <c r="H69" s="361"/>
      <c r="I69" s="361"/>
      <c r="J69" s="361"/>
      <c r="K69" s="361"/>
      <c r="L69" s="361"/>
      <c r="M69" s="361"/>
      <c r="N69" s="361"/>
      <c r="O69" s="361"/>
      <c r="P69" s="361"/>
      <c r="Q69" s="361"/>
      <c r="R69" s="361"/>
      <c r="S69" s="361"/>
    </row>
    <row r="70" spans="2:19" ht="30" customHeight="1">
      <c r="B70" s="171" t="s">
        <v>140</v>
      </c>
      <c r="E70" s="15">
        <v>0</v>
      </c>
      <c r="F70" s="359" t="s">
        <v>298</v>
      </c>
      <c r="G70" s="361"/>
      <c r="H70" s="361"/>
      <c r="I70" s="361"/>
      <c r="J70" s="361"/>
      <c r="K70" s="361"/>
      <c r="L70" s="361"/>
      <c r="M70" s="361"/>
      <c r="N70" s="361"/>
      <c r="O70" s="361"/>
      <c r="P70" s="361"/>
      <c r="Q70" s="361"/>
      <c r="R70" s="361"/>
      <c r="S70" s="361"/>
    </row>
    <row r="71" spans="2:19">
      <c r="B71" s="171" t="s">
        <v>140</v>
      </c>
      <c r="E71" s="15">
        <v>0</v>
      </c>
      <c r="F71" s="359" t="s">
        <v>234</v>
      </c>
      <c r="G71" s="361"/>
      <c r="H71" s="361"/>
      <c r="I71" s="361"/>
      <c r="J71" s="361"/>
      <c r="K71" s="361"/>
      <c r="L71" s="361"/>
      <c r="M71" s="361"/>
      <c r="N71" s="361"/>
      <c r="O71" s="361"/>
      <c r="P71" s="361"/>
      <c r="Q71" s="361"/>
      <c r="R71" s="361"/>
      <c r="S71" s="361"/>
    </row>
    <row r="72" spans="2:19">
      <c r="B72" s="171" t="s">
        <v>140</v>
      </c>
      <c r="E72" s="15">
        <v>0</v>
      </c>
      <c r="F72" s="359" t="s">
        <v>230</v>
      </c>
      <c r="G72" s="361"/>
      <c r="H72" s="361"/>
      <c r="I72" s="361"/>
      <c r="J72" s="361"/>
      <c r="K72" s="361"/>
      <c r="L72" s="361"/>
      <c r="M72" s="361"/>
      <c r="N72" s="361"/>
      <c r="O72" s="361"/>
      <c r="P72" s="361"/>
      <c r="Q72" s="361"/>
      <c r="R72" s="361"/>
      <c r="S72" s="361"/>
    </row>
    <row r="73" spans="2:19">
      <c r="B73" s="171" t="s">
        <v>149</v>
      </c>
      <c r="E73" s="112">
        <f>E66+E67-E68-E69+E70+E71+E72</f>
        <v>0</v>
      </c>
      <c r="F73" s="99"/>
      <c r="G73" s="100"/>
      <c r="H73" s="100"/>
      <c r="I73" s="100"/>
      <c r="J73" s="100"/>
      <c r="K73" s="100"/>
      <c r="L73" s="100"/>
      <c r="M73" s="100"/>
      <c r="N73" s="100"/>
      <c r="O73" s="100"/>
      <c r="P73" s="100"/>
      <c r="Q73" s="100"/>
      <c r="R73" s="100"/>
      <c r="S73" s="100"/>
    </row>
    <row r="74" spans="2:19" ht="15.75">
      <c r="B74" s="171" t="s">
        <v>150</v>
      </c>
      <c r="E74" s="112">
        <f>E73+E63</f>
        <v>0</v>
      </c>
      <c r="F74" s="97"/>
      <c r="G74" s="97"/>
      <c r="H74" s="97"/>
      <c r="I74" s="97"/>
      <c r="J74" s="97"/>
      <c r="K74" s="97"/>
      <c r="L74" s="97"/>
      <c r="M74" s="97"/>
      <c r="N74" s="97"/>
      <c r="O74" s="70"/>
      <c r="P74" s="97"/>
      <c r="Q74" s="97"/>
      <c r="R74" s="97"/>
      <c r="S74" s="97"/>
    </row>
    <row r="75" spans="2:19" ht="15.75">
      <c r="B75" s="168" t="s">
        <v>153</v>
      </c>
      <c r="C75" s="30"/>
      <c r="D75" s="30"/>
      <c r="E75" s="138">
        <f>+E74/12</f>
        <v>0</v>
      </c>
      <c r="F75" s="75" t="s">
        <v>304</v>
      </c>
      <c r="G75" s="98"/>
      <c r="H75" s="98"/>
      <c r="I75" s="98"/>
      <c r="J75" s="97"/>
      <c r="K75" s="97"/>
      <c r="L75" s="97"/>
      <c r="M75" s="97"/>
      <c r="N75" s="97"/>
      <c r="O75" s="70"/>
      <c r="P75" s="97"/>
      <c r="Q75" s="97"/>
      <c r="R75" s="97"/>
      <c r="S75" s="97"/>
    </row>
    <row r="76" spans="2:19">
      <c r="C76" s="33"/>
      <c r="D76" s="33"/>
      <c r="E76" s="33"/>
      <c r="F76" s="33"/>
      <c r="G76" s="33"/>
      <c r="H76" s="33"/>
      <c r="I76" s="33"/>
      <c r="J76" s="33"/>
      <c r="K76" s="33"/>
      <c r="L76" s="33"/>
      <c r="M76" s="33"/>
      <c r="N76" s="33"/>
      <c r="O76" s="33"/>
      <c r="P76" s="34"/>
    </row>
    <row r="77" spans="2:19" ht="18.75">
      <c r="B77" s="121" t="s">
        <v>244</v>
      </c>
      <c r="C77" s="116"/>
      <c r="D77" s="116"/>
      <c r="E77" s="116"/>
      <c r="F77" s="116"/>
      <c r="G77" s="116"/>
      <c r="H77" s="116"/>
      <c r="I77" s="116"/>
      <c r="J77" s="116"/>
      <c r="K77" s="116"/>
      <c r="L77" s="116"/>
      <c r="M77" s="116"/>
      <c r="N77" s="116"/>
      <c r="O77" s="116"/>
      <c r="P77" s="117"/>
      <c r="Q77" s="117"/>
      <c r="R77" s="118"/>
      <c r="S77" s="118"/>
    </row>
    <row r="78" spans="2:19">
      <c r="D78" s="26"/>
      <c r="J78" s="101"/>
      <c r="K78" s="30"/>
      <c r="O78" s="101"/>
      <c r="P78" s="101"/>
      <c r="Q78" s="101"/>
    </row>
    <row r="79" spans="2:19">
      <c r="B79" s="360" t="s">
        <v>303</v>
      </c>
      <c r="C79" s="360"/>
      <c r="D79" s="360"/>
      <c r="E79" s="360"/>
      <c r="F79" s="360"/>
      <c r="G79" s="360"/>
      <c r="H79" s="360"/>
      <c r="I79" s="360"/>
      <c r="J79" s="360"/>
      <c r="K79" s="360"/>
      <c r="L79" s="360"/>
      <c r="M79" s="360"/>
      <c r="N79" s="360"/>
      <c r="O79" s="360"/>
      <c r="P79" s="360"/>
      <c r="Q79" s="360"/>
      <c r="R79" s="360"/>
      <c r="S79" s="360"/>
    </row>
    <row r="80" spans="2:19">
      <c r="B80" s="360"/>
      <c r="C80" s="360"/>
      <c r="D80" s="360"/>
      <c r="E80" s="360"/>
      <c r="F80" s="360"/>
      <c r="G80" s="360"/>
      <c r="H80" s="360"/>
      <c r="I80" s="360"/>
      <c r="J80" s="360"/>
      <c r="K80" s="360"/>
      <c r="L80" s="360"/>
      <c r="M80" s="360"/>
      <c r="N80" s="360"/>
      <c r="O80" s="360"/>
      <c r="P80" s="360"/>
      <c r="Q80" s="360"/>
      <c r="R80" s="360"/>
      <c r="S80" s="360"/>
    </row>
    <row r="81" spans="2:19">
      <c r="B81" s="164"/>
      <c r="D81" s="26"/>
      <c r="J81" s="101"/>
      <c r="K81" s="30"/>
      <c r="O81" s="101"/>
      <c r="P81" s="101"/>
      <c r="Q81" s="101"/>
    </row>
    <row r="82" spans="2:19">
      <c r="B82" s="164"/>
      <c r="D82" s="26"/>
      <c r="E82" s="43">
        <v>2020</v>
      </c>
      <c r="J82" s="101"/>
      <c r="K82" s="30"/>
      <c r="L82" s="27"/>
      <c r="N82" s="43">
        <v>2019</v>
      </c>
    </row>
    <row r="83" spans="2:19">
      <c r="D83" s="26"/>
      <c r="E83" s="15"/>
      <c r="F83" s="96" t="s">
        <v>262</v>
      </c>
      <c r="G83" s="100"/>
      <c r="H83" s="100"/>
      <c r="I83" s="123"/>
      <c r="J83" s="123"/>
      <c r="K83" s="123"/>
      <c r="N83" s="15"/>
      <c r="O83" s="96" t="s">
        <v>262</v>
      </c>
      <c r="P83" s="100"/>
      <c r="Q83" s="100"/>
      <c r="R83" s="123"/>
      <c r="S83" s="123"/>
    </row>
    <row r="84" spans="2:19" ht="15" customHeight="1">
      <c r="B84" s="26" t="s">
        <v>140</v>
      </c>
      <c r="C84" s="34"/>
      <c r="D84" s="26"/>
      <c r="E84" s="15">
        <v>0</v>
      </c>
      <c r="F84" s="125" t="s">
        <v>263</v>
      </c>
      <c r="G84" s="126"/>
      <c r="H84" s="126"/>
      <c r="I84" s="123"/>
      <c r="J84" s="123"/>
      <c r="K84" s="123"/>
      <c r="L84" s="23" t="s">
        <v>140</v>
      </c>
      <c r="N84" s="15">
        <v>0</v>
      </c>
      <c r="O84" s="125" t="s">
        <v>263</v>
      </c>
      <c r="P84" s="126"/>
      <c r="Q84" s="126"/>
      <c r="R84" s="123"/>
      <c r="S84" s="123"/>
    </row>
    <row r="85" spans="2:19" ht="15" customHeight="1">
      <c r="B85" s="26" t="s">
        <v>222</v>
      </c>
      <c r="C85" s="34"/>
      <c r="D85" s="26"/>
      <c r="E85" s="397">
        <v>0</v>
      </c>
      <c r="F85" s="359" t="s">
        <v>264</v>
      </c>
      <c r="G85" s="361"/>
      <c r="H85" s="361"/>
      <c r="I85" s="361"/>
      <c r="J85" s="361"/>
      <c r="K85" s="123"/>
      <c r="L85" s="26" t="s">
        <v>222</v>
      </c>
      <c r="N85" s="397">
        <v>0</v>
      </c>
      <c r="O85" s="359" t="s">
        <v>264</v>
      </c>
      <c r="P85" s="361"/>
      <c r="Q85" s="361"/>
      <c r="R85" s="361"/>
      <c r="S85" s="361"/>
    </row>
    <row r="86" spans="2:19">
      <c r="B86" s="26"/>
      <c r="C86" s="34"/>
      <c r="D86" s="26"/>
      <c r="E86" s="398"/>
      <c r="F86" s="359"/>
      <c r="G86" s="361"/>
      <c r="H86" s="361"/>
      <c r="I86" s="361"/>
      <c r="J86" s="361"/>
      <c r="K86" s="123"/>
      <c r="L86" s="26"/>
      <c r="N86" s="398"/>
      <c r="O86" s="359"/>
      <c r="P86" s="361"/>
      <c r="Q86" s="361"/>
      <c r="R86" s="361"/>
      <c r="S86" s="361"/>
    </row>
    <row r="87" spans="2:19">
      <c r="B87" s="26" t="s">
        <v>245</v>
      </c>
      <c r="C87" s="34"/>
      <c r="D87" s="26"/>
      <c r="E87" s="213">
        <f>+E83+E84-E85</f>
        <v>0</v>
      </c>
      <c r="J87" s="101"/>
      <c r="K87" s="30"/>
      <c r="L87" s="26" t="s">
        <v>246</v>
      </c>
      <c r="N87" s="213">
        <f>+N83+N84-N85</f>
        <v>0</v>
      </c>
    </row>
    <row r="88" spans="2:19">
      <c r="B88" s="26"/>
      <c r="C88" s="34"/>
      <c r="D88" s="26"/>
      <c r="J88" s="101"/>
      <c r="K88" s="30"/>
      <c r="N88" s="101"/>
      <c r="O88" s="101"/>
      <c r="P88" s="101"/>
    </row>
    <row r="89" spans="2:19">
      <c r="B89" s="27" t="s">
        <v>247</v>
      </c>
      <c r="C89" s="34"/>
      <c r="D89" s="26"/>
      <c r="E89" s="137" t="e">
        <f>+(N87-E87)/N87</f>
        <v>#DIV/0!</v>
      </c>
      <c r="F89" s="127" t="s">
        <v>248</v>
      </c>
      <c r="J89" s="101"/>
      <c r="K89" s="30"/>
      <c r="M89" s="101"/>
    </row>
    <row r="90" spans="2:19">
      <c r="D90" s="26"/>
      <c r="J90" s="101"/>
      <c r="K90" s="30"/>
      <c r="O90" s="101"/>
      <c r="P90" s="101"/>
    </row>
    <row r="91" spans="2:19">
      <c r="D91" s="26"/>
      <c r="J91" s="101"/>
      <c r="K91" s="30"/>
      <c r="O91" s="101"/>
      <c r="P91" s="101"/>
    </row>
    <row r="92" spans="2:19">
      <c r="D92" s="26"/>
      <c r="J92" s="101"/>
      <c r="K92" s="30"/>
      <c r="O92" s="101"/>
      <c r="P92" s="101"/>
    </row>
    <row r="93" spans="2:19">
      <c r="D93" s="26"/>
      <c r="J93" s="101"/>
      <c r="K93" s="30"/>
      <c r="O93" s="101"/>
      <c r="P93" s="101"/>
    </row>
    <row r="94" spans="2:19">
      <c r="D94" s="26"/>
      <c r="J94" s="101"/>
      <c r="K94" s="30"/>
      <c r="M94" s="101"/>
      <c r="N94" s="101"/>
    </row>
    <row r="107" spans="2:19" s="43" customFormat="1" ht="15" customHeight="1">
      <c r="B107" s="72"/>
      <c r="C107" s="23"/>
      <c r="D107" s="23"/>
      <c r="E107" s="23"/>
      <c r="F107" s="23"/>
      <c r="G107" s="23"/>
      <c r="H107" s="23"/>
      <c r="I107" s="23"/>
      <c r="J107" s="23"/>
      <c r="K107" s="23"/>
      <c r="L107" s="23"/>
      <c r="M107" s="23"/>
      <c r="N107" s="23"/>
      <c r="O107" s="23"/>
      <c r="P107" s="23"/>
      <c r="Q107" s="23"/>
      <c r="R107" s="23"/>
      <c r="S107" s="23"/>
    </row>
    <row r="108" spans="2:19" s="43" customFormat="1" ht="15" customHeight="1">
      <c r="B108" s="72"/>
      <c r="C108" s="23"/>
      <c r="D108" s="23"/>
      <c r="E108" s="23"/>
      <c r="F108" s="23"/>
      <c r="G108" s="23"/>
      <c r="H108" s="23"/>
      <c r="I108" s="23"/>
      <c r="J108" s="23"/>
      <c r="K108" s="23"/>
      <c r="L108" s="23"/>
      <c r="M108" s="23"/>
      <c r="N108" s="23"/>
      <c r="O108" s="23"/>
      <c r="P108" s="23"/>
      <c r="Q108" s="23"/>
      <c r="R108" s="23"/>
      <c r="S108" s="23"/>
    </row>
    <row r="109" spans="2:19" s="43" customFormat="1" ht="15" customHeight="1">
      <c r="B109" s="72"/>
      <c r="C109" s="23"/>
      <c r="D109" s="23"/>
      <c r="E109" s="23"/>
      <c r="F109" s="23"/>
      <c r="G109" s="23"/>
      <c r="H109" s="23"/>
      <c r="I109" s="23"/>
      <c r="J109" s="23"/>
      <c r="K109" s="23"/>
      <c r="L109" s="23"/>
      <c r="M109" s="23"/>
      <c r="N109" s="23"/>
      <c r="O109" s="23"/>
      <c r="P109" s="23"/>
      <c r="Q109" s="23"/>
      <c r="R109" s="23"/>
      <c r="S109" s="23"/>
    </row>
  </sheetData>
  <sheetProtection algorithmName="SHA-512" hashValue="RYXDJFUmUTYl9HLotnH5Q+tAzqPu+eyPFjugtsxNv8q+GVi3zcTHywTaOAJIKtXSZ3tQZvCghFvC05oBNW+HuQ==" saltValue="MAxVD5wP44Y6MDC6ccpJCw==" spinCount="100000" sheet="1" formatCells="0" formatColumns="0" formatRows="0" insertColumns="0" insertRows="0" insertHyperlinks="0" deleteColumns="0" deleteRows="0" sort="0" autoFilter="0" pivotTables="0"/>
  <mergeCells count="55">
    <mergeCell ref="B63:D63"/>
    <mergeCell ref="D30:T30"/>
    <mergeCell ref="D31:D32"/>
    <mergeCell ref="E31:T31"/>
    <mergeCell ref="E32:T32"/>
    <mergeCell ref="F60:T60"/>
    <mergeCell ref="E33:T33"/>
    <mergeCell ref="D35:S35"/>
    <mergeCell ref="D36:T36"/>
    <mergeCell ref="D37:D38"/>
    <mergeCell ref="E37:T37"/>
    <mergeCell ref="E38:T38"/>
    <mergeCell ref="B57:D57"/>
    <mergeCell ref="F54:S54"/>
    <mergeCell ref="F58:S58"/>
    <mergeCell ref="F55:S55"/>
    <mergeCell ref="D19:S19"/>
    <mergeCell ref="D20:F20"/>
    <mergeCell ref="D27:T27"/>
    <mergeCell ref="D29:S29"/>
    <mergeCell ref="B11:T11"/>
    <mergeCell ref="D14:S14"/>
    <mergeCell ref="D15:O15"/>
    <mergeCell ref="D16:O16"/>
    <mergeCell ref="D22:T22"/>
    <mergeCell ref="D13:T13"/>
    <mergeCell ref="D24:S24"/>
    <mergeCell ref="D25:T25"/>
    <mergeCell ref="D26:T26"/>
    <mergeCell ref="B48:S48"/>
    <mergeCell ref="E39:T39"/>
    <mergeCell ref="D40:T40"/>
    <mergeCell ref="D42:S42"/>
    <mergeCell ref="D44:T44"/>
    <mergeCell ref="E85:E86"/>
    <mergeCell ref="F85:J86"/>
    <mergeCell ref="N85:N86"/>
    <mergeCell ref="O85:S86"/>
    <mergeCell ref="F71:S71"/>
    <mergeCell ref="F69:S69"/>
    <mergeCell ref="F56:S56"/>
    <mergeCell ref="B3:T3"/>
    <mergeCell ref="F72:S72"/>
    <mergeCell ref="B79:S80"/>
    <mergeCell ref="F70:S70"/>
    <mergeCell ref="F66:S66"/>
    <mergeCell ref="F67:S67"/>
    <mergeCell ref="B49:S49"/>
    <mergeCell ref="B50:S50"/>
    <mergeCell ref="F65:S65"/>
    <mergeCell ref="F68:S68"/>
    <mergeCell ref="B5:S5"/>
    <mergeCell ref="E7:L7"/>
    <mergeCell ref="F52:S52"/>
    <mergeCell ref="F53:S53"/>
  </mergeCells>
  <conditionalFormatting sqref="M94 J90:J94 O90:O93 J81:J82 O81">
    <cfRule type="cellIs" priority="6" operator="greaterThan">
      <formula>0.4</formula>
    </cfRule>
  </conditionalFormatting>
  <conditionalFormatting sqref="J90:J93">
    <cfRule type="expression" dxfId="1" priority="5">
      <formula>#REF!&gt;40%</formula>
    </cfRule>
  </conditionalFormatting>
  <conditionalFormatting sqref="M89 O78 J78 J87:J89 N88">
    <cfRule type="cellIs" priority="1" operator="greaterThan">
      <formula>0.4</formula>
    </cfRule>
  </conditionalFormatting>
  <hyperlinks>
    <hyperlink ref="B49:S49" location="'New Entity'!A1" display="&gt;If you were not in business during the 1 year period preceding 2/15/2020, but were in operation on 2/15/2020, use the calculator on the New Enitity tab"/>
    <hyperlink ref="B50:S50" location="'Seasonal Business'!A1" display="&gt;If you are a Seasonal Business, use the calculator on the Seasonal Business tab instead."/>
    <hyperlink ref="G20" location="'Addendum A-Affiliate'!A1" display="click here"/>
  </hyperlinks>
  <pageMargins left="0.25" right="0.25" top="0.75" bottom="0.75" header="0.3" footer="0.3"/>
  <pageSetup scale="68" fitToHeight="2" orientation="landscape" r:id="rId1"/>
  <headerFooter>
    <oddHeader xml:space="preserve">&amp;C&amp;14&amp;KFF0000
</oddHeader>
  </headerFooter>
  <rowBreaks count="1" manualBreakCount="1">
    <brk id="46"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A1C60629-1AEE-46AF-AF0D-9E8A23659807}">
            <xm:f>'Corps &amp; Non-Profits'!#REF!&gt;40%</xm:f>
            <x14:dxf>
              <font>
                <b/>
                <i val="0"/>
                <color rgb="FFFF0000"/>
              </font>
            </x14:dxf>
          </x14:cfRule>
          <xm:sqref>J78 J87:J88 J81:J82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60"/>
  <sheetViews>
    <sheetView showGridLines="0" showRowColHeaders="0" zoomScaleNormal="100" workbookViewId="0">
      <selection activeCell="B13" sqref="B13:E13"/>
    </sheetView>
  </sheetViews>
  <sheetFormatPr defaultRowHeight="15"/>
  <cols>
    <col min="1" max="1" width="3.140625" customWidth="1"/>
    <col min="2" max="2" width="24.85546875" customWidth="1"/>
    <col min="3" max="3" width="8.7109375" bestFit="1" customWidth="1"/>
    <col min="4" max="4" width="22" customWidth="1"/>
    <col min="5" max="5" width="12.7109375" bestFit="1" customWidth="1"/>
    <col min="6" max="6" width="14.5703125" bestFit="1" customWidth="1"/>
    <col min="7" max="7" width="24.42578125" customWidth="1"/>
  </cols>
  <sheetData>
    <row r="1" spans="1:10" ht="15" customHeight="1"/>
    <row r="2" spans="1:10" ht="15" customHeight="1"/>
    <row r="3" spans="1:10" ht="7.5" customHeight="1"/>
    <row r="4" spans="1:10" ht="15" customHeight="1">
      <c r="A4" s="465" t="s">
        <v>163</v>
      </c>
      <c r="B4" s="465"/>
      <c r="C4" s="465"/>
      <c r="D4" s="465"/>
      <c r="E4" s="465"/>
      <c r="F4" s="465"/>
      <c r="G4" s="465"/>
    </row>
    <row r="5" spans="1:10" ht="15" customHeight="1">
      <c r="A5" s="63"/>
      <c r="B5" s="63"/>
      <c r="C5" s="63"/>
      <c r="D5" s="63"/>
      <c r="E5" s="63"/>
      <c r="F5" s="63"/>
      <c r="G5" s="63"/>
    </row>
    <row r="6" spans="1:10" ht="15" customHeight="1">
      <c r="B6" t="s">
        <v>6</v>
      </c>
      <c r="C6" s="405">
        <f>+Questions!E8</f>
        <v>0</v>
      </c>
      <c r="D6" s="405"/>
      <c r="E6" s="405"/>
      <c r="F6" s="405"/>
      <c r="G6" s="405"/>
      <c r="H6" s="231"/>
      <c r="I6" s="231"/>
      <c r="J6" s="231"/>
    </row>
    <row r="7" spans="1:10" ht="15" customHeight="1" thickBot="1"/>
    <row r="8" spans="1:10" ht="19.5" customHeight="1" thickBot="1">
      <c r="B8" s="471" t="s">
        <v>144</v>
      </c>
      <c r="C8" s="424"/>
      <c r="D8" s="425"/>
      <c r="E8" s="425"/>
      <c r="F8" s="425"/>
      <c r="G8" s="426"/>
    </row>
    <row r="9" spans="1:10">
      <c r="B9" s="472" t="s">
        <v>109</v>
      </c>
      <c r="C9" s="473"/>
      <c r="D9" s="473"/>
      <c r="E9" s="474"/>
      <c r="F9" s="18" t="s">
        <v>110</v>
      </c>
      <c r="G9" s="18" t="s">
        <v>111</v>
      </c>
    </row>
    <row r="10" spans="1:10">
      <c r="B10" s="462"/>
      <c r="C10" s="463"/>
      <c r="D10" s="463"/>
      <c r="E10" s="464"/>
      <c r="F10" s="330"/>
      <c r="G10" s="187"/>
    </row>
    <row r="11" spans="1:10">
      <c r="B11" s="462"/>
      <c r="C11" s="463"/>
      <c r="D11" s="463"/>
      <c r="E11" s="464"/>
      <c r="F11" s="330"/>
      <c r="G11" s="187"/>
    </row>
    <row r="12" spans="1:10">
      <c r="B12" s="462"/>
      <c r="C12" s="463"/>
      <c r="D12" s="463"/>
      <c r="E12" s="464"/>
      <c r="F12" s="330"/>
      <c r="G12" s="187"/>
    </row>
    <row r="13" spans="1:10">
      <c r="B13" s="462"/>
      <c r="C13" s="463"/>
      <c r="D13" s="463"/>
      <c r="E13" s="464"/>
      <c r="F13" s="330"/>
      <c r="G13" s="187"/>
    </row>
    <row r="14" spans="1:10">
      <c r="B14" s="462"/>
      <c r="C14" s="463"/>
      <c r="D14" s="463"/>
      <c r="E14" s="464"/>
      <c r="F14" s="330"/>
      <c r="G14" s="187"/>
    </row>
    <row r="15" spans="1:10">
      <c r="B15" s="462"/>
      <c r="C15" s="463"/>
      <c r="D15" s="463"/>
      <c r="E15" s="464"/>
      <c r="F15" s="330"/>
      <c r="G15" s="187"/>
    </row>
    <row r="16" spans="1:10">
      <c r="B16" s="462"/>
      <c r="C16" s="463"/>
      <c r="D16" s="463"/>
      <c r="E16" s="464"/>
      <c r="F16" s="330"/>
      <c r="G16" s="187"/>
    </row>
    <row r="17" spans="2:7">
      <c r="B17" s="462"/>
      <c r="C17" s="463"/>
      <c r="D17" s="463"/>
      <c r="E17" s="464"/>
      <c r="F17" s="330"/>
      <c r="G17" s="187"/>
    </row>
    <row r="18" spans="2:7">
      <c r="B18" s="462"/>
      <c r="C18" s="463"/>
      <c r="D18" s="463"/>
      <c r="E18" s="464"/>
      <c r="F18" s="330"/>
      <c r="G18" s="187"/>
    </row>
    <row r="19" spans="2:7">
      <c r="B19" s="462"/>
      <c r="C19" s="463"/>
      <c r="D19" s="463"/>
      <c r="E19" s="464"/>
      <c r="F19" s="330"/>
      <c r="G19" s="187"/>
    </row>
    <row r="20" spans="2:7">
      <c r="B20" s="462"/>
      <c r="C20" s="463"/>
      <c r="D20" s="463"/>
      <c r="E20" s="464"/>
      <c r="F20" s="330"/>
      <c r="G20" s="187"/>
    </row>
    <row r="21" spans="2:7" ht="15.75" thickBot="1">
      <c r="B21" s="467" t="s">
        <v>112</v>
      </c>
      <c r="C21" s="468"/>
      <c r="D21" s="468"/>
      <c r="E21" s="468"/>
      <c r="F21" s="469"/>
      <c r="G21" s="19">
        <f>SUM(G10:G20)</f>
        <v>0</v>
      </c>
    </row>
    <row r="23" spans="2:7">
      <c r="B23" s="470" t="s">
        <v>113</v>
      </c>
      <c r="C23" s="470"/>
      <c r="D23" s="470"/>
      <c r="E23" s="470"/>
      <c r="F23" s="470"/>
      <c r="G23" s="470"/>
    </row>
    <row r="24" spans="2:7">
      <c r="B24" s="466" t="s">
        <v>114</v>
      </c>
      <c r="C24" s="466"/>
      <c r="D24" s="466"/>
      <c r="E24" s="466"/>
      <c r="F24" s="466"/>
      <c r="G24" s="466"/>
    </row>
    <row r="25" spans="2:7">
      <c r="B25" s="466"/>
      <c r="C25" s="466"/>
      <c r="D25" s="466"/>
      <c r="E25" s="466"/>
      <c r="F25" s="466"/>
      <c r="G25" s="466"/>
    </row>
    <row r="26" spans="2:7">
      <c r="B26" s="466"/>
      <c r="C26" s="466"/>
      <c r="D26" s="466"/>
      <c r="E26" s="466"/>
      <c r="F26" s="466"/>
      <c r="G26" s="466"/>
    </row>
    <row r="27" spans="2:7">
      <c r="B27" s="466"/>
      <c r="C27" s="466"/>
      <c r="D27" s="466"/>
      <c r="E27" s="466"/>
      <c r="F27" s="466"/>
      <c r="G27" s="466"/>
    </row>
    <row r="28" spans="2:7" ht="24" customHeight="1">
      <c r="B28" s="466"/>
      <c r="C28" s="466"/>
      <c r="D28" s="466"/>
      <c r="E28" s="466"/>
      <c r="F28" s="466"/>
      <c r="G28" s="466"/>
    </row>
    <row r="29" spans="2:7">
      <c r="B29" s="20"/>
      <c r="C29" s="20"/>
      <c r="D29" s="20"/>
      <c r="E29" s="20"/>
      <c r="F29" s="20"/>
      <c r="G29" s="20"/>
    </row>
    <row r="30" spans="2:7">
      <c r="B30" s="21" t="s">
        <v>65</v>
      </c>
      <c r="C30" s="20"/>
      <c r="D30" s="20"/>
      <c r="E30" s="20"/>
      <c r="F30" s="20"/>
      <c r="G30" s="20"/>
    </row>
    <row r="31" spans="2:7">
      <c r="B31" s="466" t="s">
        <v>115</v>
      </c>
      <c r="C31" s="466"/>
      <c r="D31" s="466"/>
      <c r="E31" s="466"/>
      <c r="F31" s="466"/>
      <c r="G31" s="466"/>
    </row>
    <row r="32" spans="2:7">
      <c r="B32" s="466"/>
      <c r="C32" s="466"/>
      <c r="D32" s="466"/>
      <c r="E32" s="466"/>
      <c r="F32" s="466"/>
      <c r="G32" s="466"/>
    </row>
    <row r="33" spans="2:7">
      <c r="B33" s="466"/>
      <c r="C33" s="466"/>
      <c r="D33" s="466"/>
      <c r="E33" s="466"/>
      <c r="F33" s="466"/>
      <c r="G33" s="466"/>
    </row>
    <row r="34" spans="2:7">
      <c r="B34" s="466"/>
      <c r="C34" s="466"/>
      <c r="D34" s="466"/>
      <c r="E34" s="466"/>
      <c r="F34" s="466"/>
      <c r="G34" s="466"/>
    </row>
    <row r="35" spans="2:7">
      <c r="B35" s="466"/>
      <c r="C35" s="466"/>
      <c r="D35" s="466"/>
      <c r="E35" s="466"/>
      <c r="F35" s="466"/>
      <c r="G35" s="466"/>
    </row>
    <row r="36" spans="2:7">
      <c r="B36" s="466"/>
      <c r="C36" s="466"/>
      <c r="D36" s="466"/>
      <c r="E36" s="466"/>
      <c r="F36" s="466"/>
      <c r="G36" s="466"/>
    </row>
    <row r="37" spans="2:7">
      <c r="B37" s="466"/>
      <c r="C37" s="466"/>
      <c r="D37" s="466"/>
      <c r="E37" s="466"/>
      <c r="F37" s="466"/>
      <c r="G37" s="466"/>
    </row>
    <row r="38" spans="2:7">
      <c r="B38" s="466"/>
      <c r="C38" s="466"/>
      <c r="D38" s="466"/>
      <c r="E38" s="466"/>
      <c r="F38" s="466"/>
      <c r="G38" s="466"/>
    </row>
    <row r="39" spans="2:7">
      <c r="B39" s="466"/>
      <c r="C39" s="466"/>
      <c r="D39" s="466"/>
      <c r="E39" s="466"/>
      <c r="F39" s="466"/>
      <c r="G39" s="466"/>
    </row>
    <row r="40" spans="2:7">
      <c r="B40" s="466"/>
      <c r="C40" s="466"/>
      <c r="D40" s="466"/>
      <c r="E40" s="466"/>
      <c r="F40" s="466"/>
      <c r="G40" s="466"/>
    </row>
    <row r="41" spans="2:7">
      <c r="B41" s="466"/>
      <c r="C41" s="466"/>
      <c r="D41" s="466"/>
      <c r="E41" s="466"/>
      <c r="F41" s="466"/>
      <c r="G41" s="466"/>
    </row>
    <row r="42" spans="2:7">
      <c r="B42" s="466"/>
      <c r="C42" s="466"/>
      <c r="D42" s="466"/>
      <c r="E42" s="466"/>
      <c r="F42" s="466"/>
      <c r="G42" s="466"/>
    </row>
    <row r="43" spans="2:7" ht="10.5" customHeight="1">
      <c r="B43" s="466"/>
      <c r="C43" s="466"/>
      <c r="D43" s="466"/>
      <c r="E43" s="466"/>
      <c r="F43" s="466"/>
      <c r="G43" s="466"/>
    </row>
    <row r="44" spans="2:7">
      <c r="B44" s="466" t="s">
        <v>116</v>
      </c>
      <c r="C44" s="466"/>
      <c r="D44" s="466"/>
      <c r="E44" s="466"/>
      <c r="F44" s="466"/>
      <c r="G44" s="466"/>
    </row>
    <row r="45" spans="2:7">
      <c r="B45" s="466"/>
      <c r="C45" s="466"/>
      <c r="D45" s="466"/>
      <c r="E45" s="466"/>
      <c r="F45" s="466"/>
      <c r="G45" s="466"/>
    </row>
    <row r="46" spans="2:7">
      <c r="B46" s="466"/>
      <c r="C46" s="466"/>
      <c r="D46" s="466"/>
      <c r="E46" s="466"/>
      <c r="F46" s="466"/>
      <c r="G46" s="466"/>
    </row>
    <row r="47" spans="2:7" ht="21" customHeight="1">
      <c r="B47" s="466"/>
      <c r="C47" s="466"/>
      <c r="D47" s="466"/>
      <c r="E47" s="466"/>
      <c r="F47" s="466"/>
      <c r="G47" s="466"/>
    </row>
    <row r="48" spans="2:7">
      <c r="B48" s="20"/>
      <c r="C48" s="20"/>
      <c r="D48" s="20"/>
      <c r="E48" s="20"/>
      <c r="F48" s="20"/>
      <c r="G48" s="20"/>
    </row>
    <row r="49" spans="2:7">
      <c r="B49" s="466" t="s">
        <v>117</v>
      </c>
      <c r="C49" s="466"/>
      <c r="D49" s="466"/>
      <c r="E49" s="466"/>
      <c r="F49" s="466"/>
      <c r="G49" s="466"/>
    </row>
    <row r="50" spans="2:7">
      <c r="B50" s="466"/>
      <c r="C50" s="466"/>
      <c r="D50" s="466"/>
      <c r="E50" s="466"/>
      <c r="F50" s="466"/>
      <c r="G50" s="466"/>
    </row>
    <row r="51" spans="2:7">
      <c r="B51" s="466"/>
      <c r="C51" s="466"/>
      <c r="D51" s="466"/>
      <c r="E51" s="466"/>
      <c r="F51" s="466"/>
      <c r="G51" s="466"/>
    </row>
    <row r="52" spans="2:7">
      <c r="B52" s="466"/>
      <c r="C52" s="466"/>
      <c r="D52" s="466"/>
      <c r="E52" s="466"/>
      <c r="F52" s="466"/>
      <c r="G52" s="466"/>
    </row>
    <row r="53" spans="2:7">
      <c r="B53" s="466" t="s">
        <v>118</v>
      </c>
      <c r="C53" s="466"/>
      <c r="D53" s="466"/>
      <c r="E53" s="466"/>
      <c r="F53" s="466"/>
      <c r="G53" s="466"/>
    </row>
    <row r="54" spans="2:7">
      <c r="B54" s="466"/>
      <c r="C54" s="466"/>
      <c r="D54" s="466"/>
      <c r="E54" s="466"/>
      <c r="F54" s="466"/>
      <c r="G54" s="466"/>
    </row>
    <row r="55" spans="2:7">
      <c r="B55" s="466"/>
      <c r="C55" s="466"/>
      <c r="D55" s="466"/>
      <c r="E55" s="466"/>
      <c r="F55" s="466"/>
      <c r="G55" s="466"/>
    </row>
    <row r="56" spans="2:7">
      <c r="B56" s="466" t="s">
        <v>119</v>
      </c>
      <c r="C56" s="466"/>
      <c r="D56" s="466"/>
      <c r="E56" s="466"/>
      <c r="F56" s="466"/>
      <c r="G56" s="466"/>
    </row>
    <row r="57" spans="2:7">
      <c r="B57" s="466"/>
      <c r="C57" s="466"/>
      <c r="D57" s="466"/>
      <c r="E57" s="466"/>
      <c r="F57" s="466"/>
      <c r="G57" s="466"/>
    </row>
    <row r="58" spans="2:7">
      <c r="B58" s="466"/>
      <c r="C58" s="466"/>
      <c r="D58" s="466"/>
      <c r="E58" s="466"/>
      <c r="F58" s="466"/>
      <c r="G58" s="466"/>
    </row>
    <row r="59" spans="2:7">
      <c r="B59" s="466"/>
      <c r="C59" s="466"/>
      <c r="D59" s="466"/>
      <c r="E59" s="466"/>
      <c r="F59" s="466"/>
      <c r="G59" s="466"/>
    </row>
    <row r="60" spans="2:7">
      <c r="B60" s="466"/>
      <c r="C60" s="466"/>
      <c r="D60" s="466"/>
      <c r="E60" s="466"/>
      <c r="F60" s="466"/>
      <c r="G60" s="466"/>
    </row>
  </sheetData>
  <sheetProtection algorithmName="SHA-512" hashValue="BsSwtjjpeUEgZT/tJvMqDzb+37o9ehWm7CX/iuP2Snms1Gt1IHyyBnTurN1rB6NyhsRbh2+Dmi1yGfmgXez9GA==" saltValue="4Nk6IQSgYtiJnum462DWNQ==" spinCount="100000" sheet="1" objects="1" scenarios="1"/>
  <mergeCells count="23">
    <mergeCell ref="A4:G4"/>
    <mergeCell ref="B49:G52"/>
    <mergeCell ref="B53:G55"/>
    <mergeCell ref="B56:G60"/>
    <mergeCell ref="B20:E20"/>
    <mergeCell ref="B21:F21"/>
    <mergeCell ref="B23:G23"/>
    <mergeCell ref="B24:G28"/>
    <mergeCell ref="B31:G43"/>
    <mergeCell ref="B44:G47"/>
    <mergeCell ref="B19:E19"/>
    <mergeCell ref="B8:G8"/>
    <mergeCell ref="B9:E9"/>
    <mergeCell ref="B10:E10"/>
    <mergeCell ref="B11:E11"/>
    <mergeCell ref="B17:E17"/>
    <mergeCell ref="C6:G6"/>
    <mergeCell ref="B18:E18"/>
    <mergeCell ref="B12:E12"/>
    <mergeCell ref="B13:E13"/>
    <mergeCell ref="B14:E14"/>
    <mergeCell ref="B15:E15"/>
    <mergeCell ref="B16:E16"/>
  </mergeCells>
  <hyperlinks>
    <hyperlink ref="B23:G23" r:id="rId1" display="AFFILIATION RULES APPLICABLE TO U.S. SMALL BUSINESS ADMINISTRATION PAYCHECK PROTECTION PROGRAM"/>
  </hyperlinks>
  <pageMargins left="0.7" right="0.7" top="0.75" bottom="0.75" header="0.3" footer="0.3"/>
  <pageSetup scale="78"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3:W29"/>
  <sheetViews>
    <sheetView showGridLines="0" topLeftCell="A10" workbookViewId="0">
      <selection activeCell="C21" sqref="C21:C22"/>
    </sheetView>
  </sheetViews>
  <sheetFormatPr defaultRowHeight="15"/>
  <cols>
    <col min="1" max="1" width="4.42578125" style="23" customWidth="1"/>
    <col min="2" max="2" width="23.140625" style="23" customWidth="1"/>
    <col min="3" max="3" width="14.85546875" style="23" customWidth="1"/>
    <col min="4" max="16384" width="9.140625" style="23"/>
  </cols>
  <sheetData>
    <row r="3" spans="1:23" ht="18.75">
      <c r="B3" s="476" t="s">
        <v>288</v>
      </c>
      <c r="C3" s="476"/>
      <c r="D3" s="476"/>
      <c r="E3" s="476"/>
      <c r="F3" s="476"/>
      <c r="G3" s="476"/>
      <c r="H3" s="476"/>
      <c r="I3" s="476"/>
      <c r="J3" s="476"/>
      <c r="K3" s="476"/>
      <c r="L3" s="476"/>
      <c r="M3" s="476"/>
      <c r="N3" s="476"/>
    </row>
    <row r="5" spans="1:23" ht="15" customHeight="1">
      <c r="A5" s="43"/>
      <c r="B5" s="372" t="s">
        <v>127</v>
      </c>
      <c r="C5" s="372"/>
      <c r="D5" s="372"/>
      <c r="E5" s="372"/>
      <c r="F5" s="372"/>
      <c r="G5" s="372"/>
      <c r="H5" s="372"/>
      <c r="I5" s="372"/>
      <c r="J5" s="372"/>
      <c r="K5" s="372"/>
      <c r="L5" s="372"/>
      <c r="M5" s="372"/>
      <c r="N5" s="372"/>
      <c r="O5" s="372"/>
      <c r="P5" s="372"/>
      <c r="Q5" s="372"/>
      <c r="R5" s="372"/>
      <c r="S5" s="372"/>
      <c r="T5" s="56"/>
      <c r="U5" s="56"/>
      <c r="V5" s="56"/>
      <c r="W5" s="56"/>
    </row>
    <row r="6" spans="1:23">
      <c r="A6" s="43"/>
      <c r="B6" s="113"/>
      <c r="C6" s="113"/>
      <c r="D6" s="113"/>
      <c r="E6" s="113"/>
      <c r="F6" s="113"/>
      <c r="G6" s="113"/>
      <c r="H6" s="113"/>
      <c r="I6" s="113"/>
      <c r="J6" s="113"/>
      <c r="K6" s="113"/>
      <c r="L6" s="113"/>
      <c r="T6" s="56"/>
      <c r="U6" s="56"/>
      <c r="V6" s="56"/>
      <c r="W6" s="56"/>
    </row>
    <row r="7" spans="1:23">
      <c r="A7" s="43"/>
      <c r="B7" s="114" t="s">
        <v>6</v>
      </c>
      <c r="C7" s="113"/>
      <c r="D7" s="113"/>
      <c r="E7" s="477"/>
      <c r="F7" s="477"/>
      <c r="G7" s="477"/>
      <c r="H7" s="477"/>
      <c r="I7" s="477"/>
      <c r="J7" s="477"/>
      <c r="K7" s="477"/>
      <c r="L7" s="477"/>
    </row>
    <row r="8" spans="1:23">
      <c r="A8" s="43"/>
      <c r="B8" s="114"/>
      <c r="C8" s="113"/>
      <c r="D8" s="113"/>
    </row>
    <row r="9" spans="1:23">
      <c r="B9" s="30" t="s">
        <v>279</v>
      </c>
    </row>
    <row r="10" spans="1:23">
      <c r="B10" s="459" t="s">
        <v>280</v>
      </c>
      <c r="C10" s="459"/>
      <c r="D10" s="459"/>
      <c r="E10" s="459"/>
      <c r="F10" s="459"/>
      <c r="G10" s="459"/>
      <c r="H10" s="459"/>
      <c r="I10" s="459"/>
      <c r="J10" s="459"/>
      <c r="K10" s="459"/>
      <c r="L10" s="459"/>
      <c r="M10" s="459"/>
      <c r="N10" s="459"/>
    </row>
    <row r="12" spans="1:23">
      <c r="B12" s="30" t="s">
        <v>273</v>
      </c>
    </row>
    <row r="13" spans="1:23" ht="30.75" customHeight="1">
      <c r="B13" s="459" t="s">
        <v>281</v>
      </c>
      <c r="C13" s="459"/>
      <c r="D13" s="459"/>
      <c r="E13" s="459"/>
      <c r="F13" s="459"/>
      <c r="G13" s="459"/>
      <c r="H13" s="459"/>
      <c r="I13" s="459"/>
      <c r="J13" s="459"/>
      <c r="K13" s="459"/>
      <c r="L13" s="459"/>
      <c r="M13" s="459"/>
      <c r="N13" s="459"/>
    </row>
    <row r="14" spans="1:23">
      <c r="B14" s="233"/>
      <c r="C14" s="233"/>
      <c r="D14" s="233"/>
      <c r="E14" s="233"/>
      <c r="F14" s="233"/>
      <c r="G14" s="233"/>
      <c r="H14" s="233"/>
      <c r="I14" s="233"/>
      <c r="J14" s="233"/>
      <c r="K14" s="233"/>
      <c r="L14" s="233"/>
      <c r="M14" s="233"/>
      <c r="N14" s="233"/>
    </row>
    <row r="15" spans="1:23">
      <c r="B15" s="478" t="s">
        <v>362</v>
      </c>
      <c r="C15" s="478"/>
      <c r="D15" s="478"/>
      <c r="E15" s="478"/>
      <c r="F15" s="478"/>
      <c r="G15" s="233"/>
      <c r="H15" s="233"/>
      <c r="I15" s="233"/>
      <c r="J15" s="233"/>
      <c r="K15" s="233"/>
      <c r="L15" s="233"/>
      <c r="M15" s="233"/>
      <c r="N15" s="233"/>
    </row>
    <row r="16" spans="1:23">
      <c r="B16" s="388" t="s">
        <v>361</v>
      </c>
      <c r="C16" s="388"/>
      <c r="D16" s="388"/>
      <c r="E16" s="388"/>
      <c r="F16" s="388"/>
      <c r="G16" s="388"/>
      <c r="H16" s="388"/>
      <c r="I16" s="388"/>
      <c r="J16" s="388"/>
      <c r="K16" s="388"/>
      <c r="L16" s="388"/>
      <c r="M16" s="388"/>
      <c r="N16" s="388"/>
    </row>
    <row r="17" spans="1:14">
      <c r="B17" s="388"/>
      <c r="C17" s="388"/>
      <c r="D17" s="388"/>
      <c r="E17" s="388"/>
      <c r="F17" s="388"/>
      <c r="G17" s="388"/>
      <c r="H17" s="388"/>
      <c r="I17" s="388"/>
      <c r="J17" s="388"/>
      <c r="K17" s="388"/>
      <c r="L17" s="388"/>
      <c r="M17" s="388"/>
      <c r="N17" s="388"/>
    </row>
    <row r="19" spans="1:14" ht="18.75">
      <c r="A19" s="43"/>
      <c r="B19" s="120" t="s">
        <v>276</v>
      </c>
      <c r="C19" s="116"/>
      <c r="D19" s="116"/>
      <c r="E19" s="116"/>
      <c r="F19" s="116"/>
      <c r="G19" s="116"/>
      <c r="H19" s="116"/>
      <c r="I19" s="116"/>
      <c r="J19" s="116"/>
      <c r="K19" s="116"/>
      <c r="L19" s="116"/>
      <c r="M19" s="116"/>
      <c r="N19" s="116"/>
    </row>
    <row r="21" spans="1:14">
      <c r="C21" s="397"/>
      <c r="D21" s="475" t="s">
        <v>432</v>
      </c>
      <c r="E21" s="459"/>
      <c r="F21" s="459"/>
      <c r="G21" s="459"/>
      <c r="H21" s="459"/>
      <c r="I21" s="459"/>
      <c r="J21" s="459"/>
      <c r="K21" s="459"/>
      <c r="L21" s="459"/>
      <c r="M21" s="459"/>
      <c r="N21" s="459"/>
    </row>
    <row r="22" spans="1:14">
      <c r="C22" s="398"/>
      <c r="D22" s="475"/>
      <c r="E22" s="459"/>
      <c r="F22" s="459"/>
      <c r="G22" s="459"/>
      <c r="H22" s="459"/>
      <c r="I22" s="459"/>
      <c r="J22" s="459"/>
      <c r="K22" s="459"/>
      <c r="L22" s="459"/>
      <c r="M22" s="459"/>
      <c r="N22" s="459"/>
    </row>
    <row r="23" spans="1:14">
      <c r="B23" s="23" t="s">
        <v>222</v>
      </c>
      <c r="C23" s="15"/>
      <c r="D23" s="392" t="s">
        <v>282</v>
      </c>
      <c r="E23" s="402"/>
      <c r="F23" s="402"/>
      <c r="G23" s="402"/>
      <c r="H23" s="402"/>
      <c r="I23" s="402"/>
      <c r="J23" s="402"/>
      <c r="K23" s="402"/>
      <c r="L23" s="402"/>
      <c r="M23" s="402"/>
      <c r="N23" s="402"/>
    </row>
    <row r="24" spans="1:14">
      <c r="B24" s="23" t="s">
        <v>222</v>
      </c>
      <c r="C24" s="15"/>
      <c r="D24" s="392" t="s">
        <v>223</v>
      </c>
      <c r="E24" s="402"/>
      <c r="F24" s="402"/>
      <c r="G24" s="402"/>
      <c r="H24" s="402"/>
      <c r="I24" s="402"/>
      <c r="J24" s="402"/>
      <c r="K24" s="402"/>
      <c r="L24" s="402"/>
      <c r="M24" s="402"/>
      <c r="N24" s="402"/>
    </row>
    <row r="25" spans="1:14">
      <c r="B25" s="23" t="s">
        <v>150</v>
      </c>
      <c r="C25" s="112">
        <f>+C21-C23-C24</f>
        <v>0</v>
      </c>
    </row>
    <row r="26" spans="1:14">
      <c r="C26" s="232"/>
      <c r="D26" s="23" t="s">
        <v>433</v>
      </c>
    </row>
    <row r="27" spans="1:14">
      <c r="B27" s="30" t="s">
        <v>153</v>
      </c>
      <c r="C27" s="138" t="e">
        <f>+C25/C26</f>
        <v>#DIV/0!</v>
      </c>
      <c r="D27" s="75" t="s">
        <v>304</v>
      </c>
    </row>
    <row r="29" spans="1:14">
      <c r="B29" s="289" t="s">
        <v>435</v>
      </c>
    </row>
  </sheetData>
  <sheetProtection algorithmName="SHA-512" hashValue="EHEE8YEwdkzSh7eNq/fQcG+UOeZGgV70SJgcN+yZPDuOrfaBQzrU6XEAWVTV47sfeDXrrSE+MPO/k91Tol/QcA==" saltValue="txJoJFEcdoNSK0G2I7Sphw==" spinCount="100000" sheet="1" formatCells="0" formatColumns="0" formatRows="0" insertColumns="0" insertRows="0" insertHyperlinks="0" deleteColumns="0" deleteRows="0" sort="0" autoFilter="0" pivotTables="0"/>
  <mergeCells count="11">
    <mergeCell ref="D23:N23"/>
    <mergeCell ref="D24:N24"/>
    <mergeCell ref="D21:N22"/>
    <mergeCell ref="C21:C22"/>
    <mergeCell ref="B3:N3"/>
    <mergeCell ref="B5:S5"/>
    <mergeCell ref="E7:L7"/>
    <mergeCell ref="B10:N10"/>
    <mergeCell ref="B13:N13"/>
    <mergeCell ref="B15:F15"/>
    <mergeCell ref="B16:N17"/>
  </mergeCells>
  <pageMargins left="0.7" right="0.7" top="0.75" bottom="0.75" header="0.3" footer="0.3"/>
  <pageSetup scale="6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3:W22"/>
  <sheetViews>
    <sheetView showGridLines="0" workbookViewId="0">
      <selection activeCell="E7" sqref="E7:L7"/>
    </sheetView>
  </sheetViews>
  <sheetFormatPr defaultRowHeight="15"/>
  <cols>
    <col min="1" max="1" width="4.42578125" style="23" customWidth="1"/>
    <col min="2" max="2" width="23.140625" style="23" customWidth="1"/>
    <col min="3" max="3" width="14.85546875" style="23" customWidth="1"/>
    <col min="4" max="16384" width="9.140625" style="23"/>
  </cols>
  <sheetData>
    <row r="3" spans="1:23" ht="18.75">
      <c r="B3" s="476" t="s">
        <v>289</v>
      </c>
      <c r="C3" s="476"/>
      <c r="D3" s="476"/>
      <c r="E3" s="476"/>
      <c r="F3" s="476"/>
      <c r="G3" s="476"/>
      <c r="H3" s="476"/>
      <c r="I3" s="476"/>
      <c r="J3" s="476"/>
      <c r="K3" s="476"/>
      <c r="L3" s="476"/>
      <c r="M3" s="476"/>
      <c r="N3" s="476"/>
    </row>
    <row r="5" spans="1:23" ht="15" customHeight="1">
      <c r="A5" s="43"/>
      <c r="B5" s="372" t="s">
        <v>127</v>
      </c>
      <c r="C5" s="372"/>
      <c r="D5" s="372"/>
      <c r="E5" s="372"/>
      <c r="F5" s="372"/>
      <c r="G5" s="372"/>
      <c r="H5" s="372"/>
      <c r="I5" s="372"/>
      <c r="J5" s="372"/>
      <c r="K5" s="372"/>
      <c r="L5" s="372"/>
      <c r="M5" s="372"/>
      <c r="N5" s="372"/>
      <c r="O5" s="372"/>
      <c r="P5" s="372"/>
      <c r="Q5" s="372"/>
      <c r="R5" s="372"/>
      <c r="S5" s="372"/>
      <c r="T5" s="56"/>
      <c r="U5" s="56"/>
      <c r="V5" s="56"/>
      <c r="W5" s="56"/>
    </row>
    <row r="6" spans="1:23">
      <c r="A6" s="43"/>
      <c r="B6" s="113"/>
      <c r="C6" s="113"/>
      <c r="D6" s="113"/>
      <c r="E6" s="113"/>
      <c r="F6" s="113"/>
      <c r="G6" s="113"/>
      <c r="H6" s="113"/>
      <c r="I6" s="113"/>
      <c r="J6" s="113"/>
      <c r="K6" s="113"/>
      <c r="L6" s="113"/>
      <c r="T6" s="56"/>
      <c r="U6" s="56"/>
      <c r="V6" s="56"/>
      <c r="W6" s="56"/>
    </row>
    <row r="7" spans="1:23">
      <c r="A7" s="43"/>
      <c r="B7" s="114" t="s">
        <v>6</v>
      </c>
      <c r="C7" s="113"/>
      <c r="D7" s="113"/>
      <c r="E7" s="477">
        <f>+Questions!E8</f>
        <v>0</v>
      </c>
      <c r="F7" s="477"/>
      <c r="G7" s="477"/>
      <c r="H7" s="477"/>
      <c r="I7" s="477"/>
      <c r="J7" s="477"/>
      <c r="K7" s="477"/>
      <c r="L7" s="477"/>
    </row>
    <row r="8" spans="1:23">
      <c r="A8" s="43"/>
      <c r="B8" s="114"/>
      <c r="C8" s="113"/>
      <c r="D8" s="113"/>
    </row>
    <row r="9" spans="1:23">
      <c r="B9" s="30" t="s">
        <v>271</v>
      </c>
    </row>
    <row r="10" spans="1:23" ht="31.5" customHeight="1">
      <c r="B10" s="459" t="s">
        <v>272</v>
      </c>
      <c r="C10" s="459"/>
      <c r="D10" s="459"/>
      <c r="E10" s="459"/>
      <c r="F10" s="459"/>
      <c r="G10" s="459"/>
      <c r="H10" s="459"/>
      <c r="I10" s="459"/>
      <c r="J10" s="459"/>
      <c r="K10" s="459"/>
      <c r="L10" s="459"/>
      <c r="M10" s="459"/>
      <c r="N10" s="459"/>
    </row>
    <row r="12" spans="1:23">
      <c r="B12" s="30" t="s">
        <v>273</v>
      </c>
    </row>
    <row r="13" spans="1:23" ht="15" customHeight="1">
      <c r="B13" s="459" t="s">
        <v>274</v>
      </c>
      <c r="C13" s="459"/>
      <c r="D13" s="459"/>
      <c r="E13" s="459"/>
      <c r="F13" s="459"/>
      <c r="G13" s="459"/>
      <c r="H13" s="459"/>
      <c r="I13" s="459"/>
      <c r="J13" s="459"/>
      <c r="K13" s="459"/>
      <c r="L13" s="459"/>
      <c r="M13" s="459"/>
      <c r="N13" s="459"/>
    </row>
    <row r="14" spans="1:23">
      <c r="B14" s="136"/>
      <c r="C14" s="136"/>
      <c r="D14" s="136"/>
      <c r="E14" s="136"/>
      <c r="F14" s="136"/>
      <c r="G14" s="136"/>
      <c r="H14" s="136"/>
      <c r="I14" s="136"/>
      <c r="J14" s="136"/>
      <c r="K14" s="136"/>
    </row>
    <row r="16" spans="1:23" ht="18.75">
      <c r="A16" s="43"/>
      <c r="B16" s="120" t="s">
        <v>276</v>
      </c>
      <c r="C16" s="116"/>
      <c r="D16" s="116"/>
      <c r="E16" s="116"/>
      <c r="F16" s="116"/>
      <c r="G16" s="116"/>
      <c r="H16" s="116"/>
      <c r="I16" s="116"/>
      <c r="J16" s="116"/>
      <c r="K16" s="116"/>
      <c r="L16" s="116"/>
      <c r="M16" s="116"/>
      <c r="N16" s="116"/>
    </row>
    <row r="18" spans="2:14">
      <c r="C18" s="15">
        <v>0</v>
      </c>
      <c r="D18" s="23" t="s">
        <v>277</v>
      </c>
    </row>
    <row r="19" spans="2:14" ht="15" customHeight="1">
      <c r="B19" s="23" t="s">
        <v>222</v>
      </c>
      <c r="C19" s="15">
        <v>0</v>
      </c>
      <c r="D19" s="392" t="s">
        <v>282</v>
      </c>
      <c r="E19" s="402"/>
      <c r="F19" s="402"/>
      <c r="G19" s="402"/>
      <c r="H19" s="402"/>
      <c r="I19" s="402"/>
      <c r="J19" s="402"/>
      <c r="K19" s="402"/>
      <c r="L19" s="402"/>
      <c r="M19" s="402"/>
      <c r="N19" s="402"/>
    </row>
    <row r="20" spans="2:14">
      <c r="B20" s="23" t="s">
        <v>222</v>
      </c>
      <c r="C20" s="15">
        <v>0</v>
      </c>
      <c r="D20" s="392" t="s">
        <v>223</v>
      </c>
      <c r="E20" s="402"/>
      <c r="F20" s="402"/>
      <c r="G20" s="402"/>
      <c r="H20" s="402"/>
      <c r="I20" s="402"/>
      <c r="J20" s="402"/>
      <c r="K20" s="402"/>
      <c r="L20" s="402"/>
      <c r="M20" s="402"/>
      <c r="N20" s="402"/>
    </row>
    <row r="21" spans="2:14">
      <c r="B21" s="23" t="s">
        <v>150</v>
      </c>
      <c r="C21" s="112">
        <f>+C18-C19-C20</f>
        <v>0</v>
      </c>
    </row>
    <row r="22" spans="2:14">
      <c r="B22" s="30" t="s">
        <v>153</v>
      </c>
      <c r="C22" s="138">
        <f>+C21/3</f>
        <v>0</v>
      </c>
      <c r="D22" s="75" t="s">
        <v>304</v>
      </c>
    </row>
  </sheetData>
  <sheetProtection algorithmName="SHA-512" hashValue="c9B+HbYL0Sg1fZPCtRjzQUjPWdr2gT8N4bQZzpjvWll2Xa+pKewxWTfRCDzUFeRQemUQBugNW22M9UCK6I11eQ==" saltValue="CbwzJ61hE5eOuBdm/U1JRA==" spinCount="100000" sheet="1" formatCells="0" formatColumns="0" formatRows="0" insertColumns="0" insertRows="0" insertHyperlinks="0" deleteColumns="0" deleteRows="0" sort="0" autoFilter="0" pivotTables="0"/>
  <mergeCells count="7">
    <mergeCell ref="B3:N3"/>
    <mergeCell ref="B5:S5"/>
    <mergeCell ref="E7:L7"/>
    <mergeCell ref="D19:N19"/>
    <mergeCell ref="D20:N20"/>
    <mergeCell ref="B10:N10"/>
    <mergeCell ref="B13:N13"/>
  </mergeCells>
  <pageMargins left="0.7" right="0.7" top="0.75" bottom="0.75" header="0.3" footer="0.3"/>
  <pageSetup scale="6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2:B21"/>
  <sheetViews>
    <sheetView showGridLines="0" showRowColHeaders="0" zoomScaleNormal="100" workbookViewId="0">
      <selection activeCell="G21" sqref="G21"/>
    </sheetView>
  </sheetViews>
  <sheetFormatPr defaultRowHeight="15"/>
  <cols>
    <col min="1" max="1" width="4" customWidth="1"/>
    <col min="2" max="2" width="116.28515625" customWidth="1"/>
  </cols>
  <sheetData>
    <row r="2" spans="2:2">
      <c r="B2" s="5" t="s">
        <v>265</v>
      </c>
    </row>
    <row r="3" spans="2:2" ht="165">
      <c r="B3" s="85" t="s">
        <v>305</v>
      </c>
    </row>
    <row r="4" spans="2:2">
      <c r="B4" s="85"/>
    </row>
    <row r="5" spans="2:2">
      <c r="B5" s="5" t="s">
        <v>267</v>
      </c>
    </row>
    <row r="6" spans="2:2" ht="30">
      <c r="B6" s="85" t="s">
        <v>266</v>
      </c>
    </row>
    <row r="7" spans="2:2">
      <c r="B7" s="85"/>
    </row>
    <row r="8" spans="2:2">
      <c r="B8" s="5" t="s">
        <v>206</v>
      </c>
    </row>
    <row r="9" spans="2:2" ht="45">
      <c r="B9" s="85" t="s">
        <v>205</v>
      </c>
    </row>
    <row r="10" spans="2:2" ht="9" customHeight="1">
      <c r="B10" s="93" t="s">
        <v>204</v>
      </c>
    </row>
    <row r="11" spans="2:2">
      <c r="B11" t="s">
        <v>198</v>
      </c>
    </row>
    <row r="12" spans="2:2">
      <c r="B12" t="s">
        <v>199</v>
      </c>
    </row>
    <row r="13" spans="2:2">
      <c r="B13" t="s">
        <v>200</v>
      </c>
    </row>
    <row r="14" spans="2:2">
      <c r="B14" s="85" t="s">
        <v>207</v>
      </c>
    </row>
    <row r="15" spans="2:2">
      <c r="B15" t="s">
        <v>201</v>
      </c>
    </row>
    <row r="16" spans="2:2">
      <c r="B16" t="s">
        <v>202</v>
      </c>
    </row>
    <row r="17" spans="2:2">
      <c r="B17" t="s">
        <v>203</v>
      </c>
    </row>
    <row r="18" spans="2:2">
      <c r="B18" s="85" t="s">
        <v>208</v>
      </c>
    </row>
    <row r="19" spans="2:2">
      <c r="B19" s="85"/>
    </row>
    <row r="20" spans="2:2">
      <c r="B20" s="5" t="s">
        <v>359</v>
      </c>
    </row>
    <row r="21" spans="2:2" ht="165">
      <c r="B21" s="85" t="s">
        <v>358</v>
      </c>
    </row>
  </sheetData>
  <sheetProtection algorithmName="SHA-512" hashValue="/IicUq/FPm0pFnS6AMNSCH1z2n4qAZHcrx4RbS6nYq13c4IaQoHJQoW+IfHD/hGbakyO7U8Smq0ggYfm8cqHSQ==" saltValue="q+BFjfJ9tDK/k5eMDZEdBQ==" spinCount="100000" sheet="1" objects="1" scenarios="1"/>
  <pageMargins left="0.7" right="0.7" top="0.75" bottom="0.75" header="0.3" footer="0.3"/>
  <pageSetup scale="8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L29"/>
  <sheetViews>
    <sheetView showGridLines="0" showRowColHeaders="0" topLeftCell="A4" zoomScaleNormal="100" workbookViewId="0">
      <selection activeCell="B20" sqref="B20:L20"/>
    </sheetView>
  </sheetViews>
  <sheetFormatPr defaultRowHeight="15"/>
  <cols>
    <col min="1" max="1" width="6.85546875" customWidth="1"/>
    <col min="2" max="2" width="3.140625" customWidth="1"/>
    <col min="3" max="3" width="13.42578125" customWidth="1"/>
    <col min="4" max="8" width="9.140625" customWidth="1"/>
    <col min="11" max="11" width="12" customWidth="1"/>
    <col min="12" max="12" width="13" customWidth="1"/>
  </cols>
  <sheetData>
    <row r="1" spans="2:12" s="8" customFormat="1"/>
    <row r="2" spans="2:12" s="8" customFormat="1">
      <c r="B2" s="9" t="s">
        <v>15</v>
      </c>
      <c r="I2" s="45"/>
    </row>
    <row r="3" spans="2:12" s="8" customFormat="1">
      <c r="B3" s="9" t="s">
        <v>9</v>
      </c>
    </row>
    <row r="4" spans="2:12" s="8" customFormat="1" ht="137.25" customHeight="1">
      <c r="B4" s="480" t="s">
        <v>386</v>
      </c>
      <c r="C4" s="480"/>
      <c r="D4" s="480"/>
      <c r="E4" s="480"/>
      <c r="F4" s="480"/>
      <c r="G4" s="480"/>
      <c r="H4" s="480"/>
      <c r="I4" s="480"/>
      <c r="J4" s="480"/>
      <c r="K4" s="480"/>
    </row>
    <row r="5" spans="2:12" s="8" customFormat="1">
      <c r="B5" s="9" t="s">
        <v>13</v>
      </c>
    </row>
    <row r="6" spans="2:12" s="8" customFormat="1">
      <c r="B6" s="8" t="s">
        <v>10</v>
      </c>
    </row>
    <row r="7" spans="2:12" s="8" customFormat="1">
      <c r="C7" t="s">
        <v>11</v>
      </c>
      <c r="D7" s="53"/>
      <c r="E7" s="53"/>
      <c r="F7" s="53"/>
      <c r="G7" s="53"/>
      <c r="H7" s="53"/>
      <c r="I7" s="53"/>
      <c r="J7" s="53"/>
      <c r="K7" s="53"/>
    </row>
    <row r="8" spans="2:12" s="8" customFormat="1" ht="31.5" customHeight="1">
      <c r="C8" s="480" t="s">
        <v>364</v>
      </c>
      <c r="D8" s="480"/>
      <c r="E8" s="480"/>
      <c r="F8" s="480"/>
      <c r="G8" s="480"/>
      <c r="H8" s="480"/>
      <c r="I8" s="480"/>
      <c r="J8" s="480"/>
      <c r="K8" s="480"/>
      <c r="L8" s="480"/>
    </row>
    <row r="9" spans="2:12" s="8" customFormat="1" ht="45.75" customHeight="1">
      <c r="C9" s="480" t="s">
        <v>365</v>
      </c>
      <c r="D9" s="480"/>
      <c r="E9" s="480"/>
      <c r="F9" s="480"/>
      <c r="G9" s="480"/>
      <c r="H9" s="480"/>
      <c r="I9" s="480"/>
      <c r="J9" s="480"/>
      <c r="K9" s="480"/>
      <c r="L9" s="480"/>
    </row>
    <row r="10" spans="2:12" s="8" customFormat="1" ht="30" customHeight="1">
      <c r="C10" s="480" t="s">
        <v>366</v>
      </c>
      <c r="D10" s="480"/>
      <c r="E10" s="480"/>
      <c r="F10" s="480"/>
      <c r="G10" s="480"/>
      <c r="H10" s="480"/>
      <c r="I10" s="480"/>
      <c r="J10" s="480"/>
      <c r="K10" s="480"/>
      <c r="L10" s="480"/>
    </row>
    <row r="11" spans="2:12" s="8" customFormat="1" ht="15" customHeight="1">
      <c r="B11" s="9" t="s">
        <v>14</v>
      </c>
    </row>
    <row r="12" spans="2:12" s="8" customFormat="1" ht="30" customHeight="1">
      <c r="B12" s="480" t="s">
        <v>12</v>
      </c>
      <c r="C12" s="480"/>
      <c r="D12" s="480"/>
      <c r="E12" s="480"/>
      <c r="F12" s="480"/>
      <c r="G12" s="480"/>
      <c r="H12" s="480"/>
      <c r="I12" s="480"/>
      <c r="J12" s="480"/>
      <c r="K12" s="480"/>
    </row>
    <row r="13" spans="2:12" ht="30.75" customHeight="1">
      <c r="B13" s="481" t="s">
        <v>367</v>
      </c>
      <c r="C13" s="481"/>
      <c r="D13" s="481"/>
      <c r="E13" s="481"/>
      <c r="F13" s="481"/>
      <c r="G13" s="481"/>
      <c r="H13" s="481"/>
      <c r="I13" s="481"/>
      <c r="J13" s="481"/>
      <c r="K13" s="481"/>
      <c r="L13" s="481"/>
    </row>
    <row r="14" spans="2:12" ht="63" customHeight="1">
      <c r="B14" s="482" t="s">
        <v>368</v>
      </c>
      <c r="C14" s="482"/>
      <c r="D14" s="482"/>
      <c r="E14" s="482"/>
      <c r="F14" s="482"/>
      <c r="G14" s="482"/>
      <c r="H14" s="482"/>
      <c r="I14" s="482"/>
      <c r="J14" s="482"/>
      <c r="K14" s="482"/>
      <c r="L14" s="482"/>
    </row>
    <row r="15" spans="2:12">
      <c r="B15" s="481" t="s">
        <v>14</v>
      </c>
      <c r="C15" s="481"/>
      <c r="D15" s="481"/>
      <c r="E15" s="481"/>
      <c r="F15" s="481"/>
      <c r="G15" s="481"/>
      <c r="H15" s="481"/>
      <c r="I15" s="481"/>
      <c r="J15" s="481"/>
      <c r="K15" s="481"/>
      <c r="L15" s="481"/>
    </row>
    <row r="16" spans="2:12" ht="30.75" customHeight="1">
      <c r="B16" s="483" t="s">
        <v>369</v>
      </c>
      <c r="C16" s="483"/>
      <c r="D16" s="483"/>
      <c r="E16" s="483"/>
      <c r="F16" s="483"/>
      <c r="G16" s="483"/>
      <c r="H16" s="483"/>
      <c r="I16" s="483"/>
      <c r="J16" s="483"/>
      <c r="K16" s="483"/>
      <c r="L16" s="483"/>
    </row>
    <row r="17" spans="2:12">
      <c r="B17" s="481" t="s">
        <v>370</v>
      </c>
      <c r="C17" s="481"/>
      <c r="D17" s="481"/>
      <c r="E17" s="481"/>
      <c r="F17" s="481"/>
      <c r="G17" s="481"/>
      <c r="H17" s="481"/>
      <c r="I17" s="481"/>
      <c r="J17" s="481"/>
      <c r="K17" s="481"/>
      <c r="L17" s="481"/>
    </row>
    <row r="18" spans="2:12" ht="92.25" customHeight="1">
      <c r="B18" s="483" t="s">
        <v>371</v>
      </c>
      <c r="C18" s="483"/>
      <c r="D18" s="483"/>
      <c r="E18" s="483"/>
      <c r="F18" s="483"/>
      <c r="G18" s="483"/>
      <c r="H18" s="483"/>
      <c r="I18" s="483"/>
      <c r="J18" s="483"/>
      <c r="K18" s="483"/>
      <c r="L18" s="483"/>
    </row>
    <row r="19" spans="2:12" s="8" customFormat="1" ht="30" customHeight="1">
      <c r="B19" s="479" t="s">
        <v>142</v>
      </c>
      <c r="C19" s="479"/>
      <c r="D19" s="479"/>
      <c r="E19" s="479"/>
      <c r="F19" s="479"/>
      <c r="G19" s="479"/>
      <c r="H19" s="479"/>
      <c r="I19" s="479"/>
      <c r="J19" s="479"/>
      <c r="K19" s="479"/>
      <c r="L19" s="479"/>
    </row>
    <row r="20" spans="2:12" ht="406.5" customHeight="1">
      <c r="B20" s="483" t="s">
        <v>406</v>
      </c>
      <c r="C20" s="483"/>
      <c r="D20" s="483"/>
      <c r="E20" s="483"/>
      <c r="F20" s="483"/>
      <c r="G20" s="483"/>
      <c r="H20" s="483"/>
      <c r="I20" s="483"/>
      <c r="J20" s="483"/>
      <c r="K20" s="483"/>
      <c r="L20" s="483"/>
    </row>
    <row r="21" spans="2:12">
      <c r="B21" s="483"/>
      <c r="C21" s="483"/>
      <c r="D21" s="483"/>
      <c r="E21" s="483"/>
      <c r="F21" s="483"/>
      <c r="G21" s="483"/>
      <c r="H21" s="483"/>
      <c r="I21" s="483"/>
      <c r="J21" s="483"/>
      <c r="K21" s="483"/>
      <c r="L21" s="483"/>
    </row>
    <row r="22" spans="2:12">
      <c r="B22" s="483"/>
      <c r="C22" s="483"/>
      <c r="D22" s="483"/>
      <c r="E22" s="483"/>
      <c r="F22" s="483"/>
      <c r="G22" s="483"/>
      <c r="H22" s="483"/>
      <c r="I22" s="483"/>
      <c r="J22" s="483"/>
      <c r="K22" s="483"/>
      <c r="L22" s="483"/>
    </row>
    <row r="23" spans="2:12">
      <c r="B23" s="483"/>
      <c r="C23" s="483"/>
      <c r="D23" s="483"/>
      <c r="E23" s="483"/>
      <c r="F23" s="483"/>
      <c r="G23" s="483"/>
      <c r="H23" s="483"/>
      <c r="I23" s="483"/>
      <c r="J23" s="483"/>
      <c r="K23" s="483"/>
      <c r="L23" s="483"/>
    </row>
    <row r="24" spans="2:12">
      <c r="B24" s="483"/>
      <c r="C24" s="483"/>
      <c r="D24" s="483"/>
      <c r="E24" s="483"/>
      <c r="F24" s="483"/>
      <c r="G24" s="483"/>
      <c r="H24" s="483"/>
      <c r="I24" s="483"/>
      <c r="J24" s="483"/>
      <c r="K24" s="483"/>
      <c r="L24" s="483"/>
    </row>
    <row r="25" spans="2:12">
      <c r="B25" s="483"/>
      <c r="C25" s="483"/>
      <c r="D25" s="483"/>
      <c r="E25" s="483"/>
      <c r="F25" s="483"/>
      <c r="G25" s="483"/>
      <c r="H25" s="483"/>
      <c r="I25" s="483"/>
      <c r="J25" s="483"/>
      <c r="K25" s="483"/>
      <c r="L25" s="483"/>
    </row>
    <row r="26" spans="2:12">
      <c r="B26" s="483"/>
      <c r="C26" s="483"/>
      <c r="D26" s="483"/>
      <c r="E26" s="483"/>
      <c r="F26" s="483"/>
      <c r="G26" s="483"/>
      <c r="H26" s="483"/>
      <c r="I26" s="483"/>
      <c r="J26" s="483"/>
      <c r="K26" s="483"/>
      <c r="L26" s="483"/>
    </row>
    <row r="27" spans="2:12">
      <c r="B27" s="483"/>
      <c r="C27" s="483"/>
      <c r="D27" s="483"/>
      <c r="E27" s="483"/>
      <c r="F27" s="483"/>
      <c r="G27" s="483"/>
      <c r="H27" s="483"/>
      <c r="I27" s="483"/>
      <c r="J27" s="483"/>
      <c r="K27" s="483"/>
      <c r="L27" s="483"/>
    </row>
    <row r="28" spans="2:12">
      <c r="B28" s="483"/>
      <c r="C28" s="483"/>
      <c r="D28" s="483"/>
      <c r="E28" s="483"/>
      <c r="F28" s="483"/>
      <c r="G28" s="483"/>
      <c r="H28" s="483"/>
      <c r="I28" s="483"/>
      <c r="J28" s="483"/>
      <c r="K28" s="483"/>
      <c r="L28" s="483"/>
    </row>
    <row r="29" spans="2:12">
      <c r="B29" s="483"/>
      <c r="C29" s="483"/>
      <c r="D29" s="483"/>
      <c r="E29" s="483"/>
      <c r="F29" s="483"/>
      <c r="G29" s="483"/>
      <c r="H29" s="483"/>
      <c r="I29" s="483"/>
      <c r="J29" s="483"/>
      <c r="K29" s="483"/>
      <c r="L29" s="483"/>
    </row>
  </sheetData>
  <sheetProtection algorithmName="SHA-512" hashValue="W8gbwiBmUDxZ4MUqNSu2/DvXGhF4OGx9+Z5AmAU0ZPmD3iBm6KH3DrWGSTlbFs4SuUGHEsM+EPWtMsz6VouRNg==" saltValue="dVmUJ7jg3NFguQu7PmxVig==" spinCount="100000" sheet="1" objects="1" scenarios="1"/>
  <mergeCells count="22">
    <mergeCell ref="B26:L26"/>
    <mergeCell ref="B27:L27"/>
    <mergeCell ref="B28:L28"/>
    <mergeCell ref="B29:L29"/>
    <mergeCell ref="B20:L20"/>
    <mergeCell ref="B21:L21"/>
    <mergeCell ref="B22:L22"/>
    <mergeCell ref="B23:L23"/>
    <mergeCell ref="B24:L24"/>
    <mergeCell ref="B25:L25"/>
    <mergeCell ref="B19:L19"/>
    <mergeCell ref="B4:K4"/>
    <mergeCell ref="C8:L8"/>
    <mergeCell ref="C9:L9"/>
    <mergeCell ref="C10:L10"/>
    <mergeCell ref="B12:K12"/>
    <mergeCell ref="B13:L13"/>
    <mergeCell ref="B14:L14"/>
    <mergeCell ref="B15:L15"/>
    <mergeCell ref="B16:L16"/>
    <mergeCell ref="B17:L17"/>
    <mergeCell ref="B18:L18"/>
  </mergeCells>
  <pageMargins left="0.7" right="0.7" top="0.75" bottom="0.75" header="0.3" footer="0.3"/>
  <pageSetup scale="8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F5" sqref="F5"/>
    </sheetView>
  </sheetViews>
  <sheetFormatPr defaultRowHeight="15"/>
  <cols>
    <col min="1" max="1" width="18" customWidth="1"/>
  </cols>
  <sheetData>
    <row r="1" spans="1:1">
      <c r="A1" t="s">
        <v>41</v>
      </c>
    </row>
    <row r="2" spans="1:1">
      <c r="A2" t="s">
        <v>42</v>
      </c>
    </row>
    <row r="3" spans="1:1">
      <c r="A3" t="s">
        <v>133</v>
      </c>
    </row>
    <row r="5" spans="1:1">
      <c r="A5" t="s">
        <v>45</v>
      </c>
    </row>
    <row r="6" spans="1:1">
      <c r="A6" t="s">
        <v>43</v>
      </c>
    </row>
    <row r="7" spans="1:1">
      <c r="A7" t="s">
        <v>44</v>
      </c>
    </row>
    <row r="9" spans="1:1">
      <c r="A9" t="s">
        <v>124</v>
      </c>
    </row>
    <row r="10" spans="1:1">
      <c r="A10" t="s">
        <v>125</v>
      </c>
    </row>
    <row r="13" spans="1:1">
      <c r="A13">
        <v>2019</v>
      </c>
    </row>
    <row r="14" spans="1:1">
      <c r="A14">
        <v>2020</v>
      </c>
    </row>
    <row r="16" spans="1:1">
      <c r="A16">
        <v>2019</v>
      </c>
    </row>
    <row r="17" spans="1:2">
      <c r="A17" t="s">
        <v>307</v>
      </c>
    </row>
    <row r="20" spans="1:2">
      <c r="A20" s="179">
        <v>1120</v>
      </c>
      <c r="B20" t="s">
        <v>321</v>
      </c>
    </row>
    <row r="21" spans="1:2">
      <c r="A21" s="179" t="s">
        <v>316</v>
      </c>
    </row>
    <row r="22" spans="1:2">
      <c r="A22" s="179" t="s">
        <v>317</v>
      </c>
    </row>
    <row r="23" spans="1:2">
      <c r="A23" s="179" t="s">
        <v>318</v>
      </c>
    </row>
    <row r="24" spans="1:2">
      <c r="A24" s="179" t="s">
        <v>319</v>
      </c>
    </row>
    <row r="25" spans="1:2">
      <c r="A25" s="179" t="s">
        <v>320</v>
      </c>
    </row>
    <row r="27" spans="1:2">
      <c r="A27" s="12"/>
    </row>
    <row r="28" spans="1:2">
      <c r="A28" s="283" t="s">
        <v>408</v>
      </c>
    </row>
    <row r="29" spans="1:2">
      <c r="A29" s="283" t="s">
        <v>409</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election activeCell="N2" sqref="N2"/>
    </sheetView>
  </sheetViews>
  <sheetFormatPr defaultRowHeight="15"/>
  <sheetData>
    <row r="1" spans="1:14">
      <c r="A1" s="2" t="s">
        <v>22</v>
      </c>
      <c r="N1" t="s">
        <v>37</v>
      </c>
    </row>
    <row r="2" spans="1:14">
      <c r="N2" t="s">
        <v>23</v>
      </c>
    </row>
    <row r="3" spans="1:14" ht="29.25" customHeight="1">
      <c r="C3" s="4"/>
      <c r="D3" s="484" t="s">
        <v>17</v>
      </c>
      <c r="E3" s="483"/>
      <c r="F3" s="483"/>
      <c r="G3" s="483"/>
      <c r="H3" s="483"/>
      <c r="I3" s="483"/>
      <c r="J3" s="483"/>
      <c r="K3" s="483"/>
      <c r="M3" s="1"/>
      <c r="N3" t="s">
        <v>24</v>
      </c>
    </row>
    <row r="4" spans="1:14" ht="47.25" customHeight="1">
      <c r="A4" s="485" t="s">
        <v>7</v>
      </c>
      <c r="B4" s="486"/>
      <c r="C4" s="4"/>
      <c r="D4" s="484" t="s">
        <v>0</v>
      </c>
      <c r="E4" s="483"/>
      <c r="F4" s="483"/>
      <c r="G4" s="483"/>
      <c r="H4" s="483"/>
      <c r="I4" s="483"/>
      <c r="J4" s="483"/>
      <c r="K4" s="483"/>
      <c r="M4" s="1"/>
      <c r="N4" t="s">
        <v>25</v>
      </c>
    </row>
    <row r="5" spans="1:14" ht="15.75">
      <c r="A5" t="s">
        <v>1</v>
      </c>
      <c r="C5" s="7">
        <f>+C3-C4</f>
        <v>0</v>
      </c>
      <c r="M5" s="3"/>
      <c r="N5" t="s">
        <v>26</v>
      </c>
    </row>
    <row r="6" spans="1:14" ht="15.75">
      <c r="A6" t="s">
        <v>2</v>
      </c>
      <c r="C6" s="7">
        <f>+C5/12</f>
        <v>0</v>
      </c>
      <c r="M6" s="3"/>
      <c r="N6" t="s">
        <v>27</v>
      </c>
    </row>
    <row r="7" spans="1:14" ht="15.75">
      <c r="A7" t="s">
        <v>3</v>
      </c>
      <c r="C7" s="7">
        <f>+C6*2.5</f>
        <v>0</v>
      </c>
      <c r="M7" s="3"/>
      <c r="N7" t="s">
        <v>28</v>
      </c>
    </row>
    <row r="8" spans="1:14" ht="47.25" customHeight="1">
      <c r="C8" s="4"/>
      <c r="D8" s="487" t="s">
        <v>4</v>
      </c>
      <c r="E8" s="482"/>
      <c r="F8" s="482"/>
      <c r="G8" s="482"/>
      <c r="H8" s="482"/>
      <c r="I8" s="482"/>
      <c r="J8" s="482"/>
      <c r="K8" s="482"/>
      <c r="M8" s="3"/>
      <c r="N8" t="s">
        <v>29</v>
      </c>
    </row>
    <row r="9" spans="1:14" ht="15.75">
      <c r="A9" s="5" t="s">
        <v>8</v>
      </c>
      <c r="C9" s="6">
        <f>+C7+C8</f>
        <v>0</v>
      </c>
      <c r="D9" t="s">
        <v>18</v>
      </c>
      <c r="M9" s="3"/>
      <c r="N9" t="s">
        <v>30</v>
      </c>
    </row>
    <row r="10" spans="1:14">
      <c r="N10" t="s">
        <v>31</v>
      </c>
    </row>
    <row r="11" spans="1:14">
      <c r="N11" t="s">
        <v>32</v>
      </c>
    </row>
    <row r="12" spans="1:14">
      <c r="N12" t="s">
        <v>33</v>
      </c>
    </row>
    <row r="13" spans="1:14">
      <c r="N13" t="s">
        <v>34</v>
      </c>
    </row>
    <row r="14" spans="1:14">
      <c r="N14" t="s">
        <v>24</v>
      </c>
    </row>
    <row r="15" spans="1:14">
      <c r="N15" t="s">
        <v>25</v>
      </c>
    </row>
    <row r="16" spans="1:14">
      <c r="N16" t="s">
        <v>26</v>
      </c>
    </row>
    <row r="17" spans="14:14">
      <c r="N17" t="s">
        <v>35</v>
      </c>
    </row>
    <row r="18" spans="14:14">
      <c r="N18" t="s">
        <v>36</v>
      </c>
    </row>
  </sheetData>
  <mergeCells count="4">
    <mergeCell ref="D3:K3"/>
    <mergeCell ref="A4:B4"/>
    <mergeCell ref="D4:K4"/>
    <mergeCell ref="D8:K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122"/>
  <sheetViews>
    <sheetView showGridLines="0" zoomScaleNormal="100" workbookViewId="0">
      <selection activeCell="I44" sqref="I44"/>
    </sheetView>
  </sheetViews>
  <sheetFormatPr defaultRowHeight="15"/>
  <cols>
    <col min="1" max="1" width="3.42578125" style="43" customWidth="1"/>
    <col min="2" max="2" width="4" style="23" customWidth="1"/>
    <col min="3" max="3" width="11.140625" style="23" customWidth="1"/>
    <col min="4" max="4" width="11" style="23" customWidth="1"/>
    <col min="5" max="5" width="16.85546875" style="23" customWidth="1"/>
    <col min="6" max="9" width="9.140625" style="23"/>
    <col min="10" max="10" width="12.42578125" style="23" customWidth="1"/>
    <col min="11" max="11" width="11.85546875" style="23" customWidth="1"/>
    <col min="12" max="12" width="13.28515625" style="23" customWidth="1"/>
    <col min="13" max="15" width="9.140625" style="23"/>
    <col min="16" max="16" width="12.42578125" style="23" customWidth="1"/>
    <col min="17" max="17" width="9.140625" style="23" customWidth="1"/>
    <col min="18" max="18" width="9.140625" style="23"/>
    <col min="19" max="19" width="19.7109375" style="23" customWidth="1"/>
    <col min="20" max="16384" width="9.140625" style="23"/>
  </cols>
  <sheetData>
    <row r="3" spans="2:19">
      <c r="B3" s="371" t="s">
        <v>5</v>
      </c>
      <c r="C3" s="371"/>
      <c r="D3" s="371"/>
      <c r="E3" s="371"/>
      <c r="F3" s="371"/>
      <c r="G3" s="371"/>
      <c r="H3" s="371"/>
      <c r="I3" s="371"/>
      <c r="J3" s="371"/>
      <c r="K3" s="371"/>
      <c r="L3" s="371"/>
      <c r="M3" s="371"/>
      <c r="N3" s="371"/>
      <c r="O3" s="371"/>
      <c r="P3" s="371"/>
      <c r="Q3" s="371"/>
      <c r="R3" s="371"/>
      <c r="S3" s="371"/>
    </row>
    <row r="4" spans="2:19">
      <c r="B4" s="48"/>
      <c r="C4" s="48"/>
      <c r="D4" s="48"/>
      <c r="E4" s="48"/>
      <c r="F4" s="48"/>
      <c r="G4" s="48"/>
      <c r="H4" s="48"/>
      <c r="I4" s="48"/>
      <c r="J4" s="48"/>
      <c r="K4" s="48"/>
      <c r="L4" s="48"/>
      <c r="M4" s="48"/>
      <c r="N4" s="48"/>
      <c r="O4" s="48"/>
      <c r="P4" s="48"/>
      <c r="Q4" s="48"/>
      <c r="R4" s="48"/>
      <c r="S4" s="48"/>
    </row>
    <row r="5" spans="2:19">
      <c r="B5" s="48"/>
      <c r="C5" s="48"/>
      <c r="D5" s="48"/>
      <c r="E5" s="48"/>
      <c r="F5" s="48"/>
      <c r="G5" s="48"/>
      <c r="H5" s="48"/>
      <c r="I5" s="48"/>
      <c r="J5" s="48"/>
      <c r="K5" s="48"/>
      <c r="L5" s="48"/>
      <c r="M5" s="48"/>
      <c r="N5" s="48"/>
      <c r="O5" s="48"/>
      <c r="P5" s="48"/>
      <c r="Q5" s="48"/>
      <c r="R5" s="48"/>
      <c r="S5" s="48"/>
    </row>
    <row r="6" spans="2:19" ht="15" customHeight="1">
      <c r="B6" s="372" t="s">
        <v>127</v>
      </c>
      <c r="C6" s="372"/>
      <c r="D6" s="372"/>
      <c r="E6" s="372"/>
      <c r="F6" s="372"/>
      <c r="G6" s="372"/>
      <c r="H6" s="372"/>
      <c r="I6" s="372"/>
      <c r="J6" s="372"/>
      <c r="K6" s="372"/>
      <c r="L6" s="372"/>
      <c r="M6" s="372"/>
      <c r="N6" s="372"/>
      <c r="O6" s="372"/>
      <c r="P6" s="372"/>
      <c r="Q6" s="372"/>
      <c r="R6" s="372"/>
      <c r="S6" s="372"/>
    </row>
    <row r="7" spans="2:19">
      <c r="B7" s="24"/>
      <c r="C7" s="24"/>
      <c r="D7" s="24"/>
      <c r="E7" s="24"/>
      <c r="F7" s="24"/>
      <c r="G7" s="24"/>
      <c r="H7" s="24"/>
      <c r="I7" s="24"/>
      <c r="J7" s="24"/>
      <c r="K7" s="24"/>
      <c r="L7" s="24"/>
    </row>
    <row r="8" spans="2:19">
      <c r="B8" s="25" t="s">
        <v>6</v>
      </c>
      <c r="C8" s="24"/>
      <c r="D8" s="24"/>
      <c r="E8" s="377"/>
      <c r="F8" s="377"/>
      <c r="G8" s="377"/>
      <c r="H8" s="377"/>
      <c r="I8" s="377"/>
      <c r="J8" s="377"/>
      <c r="K8" s="377"/>
      <c r="L8" s="377"/>
    </row>
    <row r="9" spans="2:19">
      <c r="B9" s="23" t="s">
        <v>16</v>
      </c>
      <c r="D9" s="26"/>
      <c r="E9" s="378"/>
      <c r="F9" s="378"/>
      <c r="G9" s="23" t="s">
        <v>108</v>
      </c>
      <c r="O9" s="84" t="s">
        <v>164</v>
      </c>
      <c r="P9" s="84"/>
      <c r="Q9" s="84"/>
      <c r="R9" s="84"/>
      <c r="S9" s="84"/>
    </row>
    <row r="11" spans="2:19" ht="31.5" customHeight="1">
      <c r="B11" s="373" t="s">
        <v>211</v>
      </c>
      <c r="C11" s="374"/>
      <c r="D11" s="374"/>
      <c r="E11" s="374"/>
      <c r="F11" s="374"/>
      <c r="G11" s="374"/>
      <c r="H11" s="374"/>
      <c r="I11" s="374"/>
      <c r="J11" s="374"/>
      <c r="K11" s="374"/>
      <c r="L11" s="374"/>
      <c r="M11" s="374"/>
      <c r="N11" s="374"/>
      <c r="O11" s="374"/>
      <c r="P11" s="374"/>
      <c r="Q11" s="374"/>
      <c r="R11" s="375"/>
    </row>
    <row r="13" spans="2:19" ht="31.5" customHeight="1">
      <c r="B13" s="10"/>
      <c r="C13" s="376" t="s">
        <v>210</v>
      </c>
      <c r="D13" s="349"/>
      <c r="E13" s="349"/>
      <c r="F13" s="349"/>
      <c r="G13" s="349"/>
      <c r="H13" s="349"/>
      <c r="I13" s="349"/>
      <c r="J13" s="349"/>
      <c r="K13" s="349"/>
      <c r="L13" s="349"/>
      <c r="M13" s="349"/>
      <c r="N13" s="349"/>
      <c r="O13" s="349"/>
      <c r="P13" s="349"/>
      <c r="Q13" s="349"/>
      <c r="R13" s="349"/>
    </row>
    <row r="14" spans="2:19">
      <c r="B14" s="10"/>
      <c r="C14" s="350" t="s">
        <v>126</v>
      </c>
      <c r="D14" s="351"/>
      <c r="E14" s="351"/>
      <c r="F14" s="351"/>
      <c r="G14" s="351"/>
      <c r="H14" s="351"/>
      <c r="I14" s="351"/>
      <c r="J14" s="351"/>
      <c r="K14" s="351"/>
      <c r="L14" s="351"/>
      <c r="M14" s="351"/>
      <c r="N14" s="351"/>
    </row>
    <row r="15" spans="2:19">
      <c r="B15" s="10"/>
      <c r="C15" s="350" t="s">
        <v>136</v>
      </c>
      <c r="D15" s="351"/>
      <c r="E15" s="351"/>
      <c r="F15" s="351"/>
      <c r="G15" s="351"/>
      <c r="H15" s="351"/>
      <c r="I15" s="351"/>
      <c r="J15" s="351"/>
      <c r="K15" s="351"/>
      <c r="L15" s="351"/>
      <c r="M15" s="351"/>
      <c r="N15" s="351"/>
      <c r="O15" s="84" t="s">
        <v>186</v>
      </c>
      <c r="P15" s="84"/>
      <c r="Q15" s="84"/>
      <c r="R15" s="84"/>
    </row>
    <row r="17" spans="2:18" ht="30" customHeight="1">
      <c r="B17" s="10"/>
      <c r="C17" s="376" t="s">
        <v>212</v>
      </c>
      <c r="D17" s="349"/>
      <c r="E17" s="349"/>
      <c r="F17" s="349"/>
      <c r="G17" s="349"/>
      <c r="H17" s="349"/>
      <c r="I17" s="349"/>
      <c r="J17" s="349"/>
      <c r="K17" s="349"/>
      <c r="L17" s="349"/>
      <c r="M17" s="349"/>
      <c r="N17" s="349"/>
      <c r="O17" s="349"/>
      <c r="P17" s="349"/>
      <c r="Q17" s="349"/>
      <c r="R17" s="349"/>
    </row>
    <row r="18" spans="2:18">
      <c r="B18" s="10"/>
      <c r="C18" s="350" t="s">
        <v>126</v>
      </c>
      <c r="D18" s="351"/>
      <c r="E18" s="351"/>
      <c r="F18" s="351"/>
      <c r="G18" s="351"/>
      <c r="H18" s="351"/>
      <c r="I18" s="351"/>
      <c r="J18" s="351"/>
      <c r="K18" s="351"/>
      <c r="L18" s="351"/>
      <c r="M18" s="351"/>
      <c r="N18" s="351"/>
    </row>
    <row r="19" spans="2:18">
      <c r="B19" s="10"/>
      <c r="C19" s="350" t="s">
        <v>136</v>
      </c>
      <c r="D19" s="351"/>
      <c r="E19" s="351"/>
      <c r="F19" s="351"/>
      <c r="G19" s="351"/>
      <c r="H19" s="351"/>
      <c r="I19" s="351"/>
      <c r="J19" s="351"/>
      <c r="K19" s="351"/>
      <c r="L19" s="351"/>
      <c r="M19" s="351"/>
      <c r="N19" s="351"/>
      <c r="O19" s="84" t="s">
        <v>186</v>
      </c>
      <c r="P19" s="84"/>
      <c r="Q19" s="84"/>
      <c r="R19" s="84"/>
    </row>
    <row r="20" spans="2:18">
      <c r="B20" s="10"/>
      <c r="C20" s="356" t="s">
        <v>172</v>
      </c>
      <c r="D20" s="357"/>
      <c r="E20" s="357"/>
      <c r="F20" s="357"/>
      <c r="G20" s="357"/>
      <c r="H20" s="357"/>
      <c r="I20" s="357"/>
      <c r="J20" s="357"/>
      <c r="K20" s="357"/>
      <c r="L20" s="357"/>
      <c r="M20" s="357"/>
      <c r="N20" s="357"/>
    </row>
    <row r="21" spans="2:18">
      <c r="B21" s="10"/>
      <c r="C21" s="356" t="s">
        <v>168</v>
      </c>
      <c r="D21" s="357"/>
      <c r="E21" s="357"/>
      <c r="F21" s="357"/>
      <c r="G21" s="357"/>
      <c r="H21" s="357"/>
      <c r="I21" s="357"/>
      <c r="J21" s="357"/>
      <c r="K21" s="357"/>
      <c r="L21" s="357"/>
      <c r="M21" s="357"/>
      <c r="N21" s="56"/>
      <c r="O21" s="56"/>
      <c r="P21" s="56"/>
      <c r="Q21" s="56"/>
      <c r="R21" s="56"/>
    </row>
    <row r="22" spans="2:18" ht="30.75" customHeight="1">
      <c r="B22" s="10"/>
      <c r="C22" s="347" t="s">
        <v>176</v>
      </c>
      <c r="D22" s="348"/>
      <c r="E22" s="348"/>
      <c r="F22" s="348"/>
      <c r="G22" s="348"/>
      <c r="H22" s="348"/>
      <c r="I22" s="348"/>
      <c r="J22" s="348"/>
      <c r="K22" s="348"/>
      <c r="L22" s="348"/>
      <c r="M22" s="348"/>
      <c r="N22" s="348"/>
      <c r="O22" s="348"/>
      <c r="P22" s="348"/>
      <c r="Q22" s="348"/>
      <c r="R22" s="348"/>
    </row>
    <row r="23" spans="2:18">
      <c r="B23" s="55"/>
      <c r="C23" s="356" t="s">
        <v>139</v>
      </c>
      <c r="D23" s="357"/>
      <c r="E23" s="357"/>
      <c r="F23" s="357"/>
      <c r="G23" s="357"/>
      <c r="H23" s="357"/>
      <c r="I23" s="357"/>
      <c r="J23" s="357"/>
      <c r="K23" s="357"/>
      <c r="L23" s="357"/>
      <c r="M23" s="357"/>
      <c r="N23" s="357"/>
      <c r="O23" s="357"/>
      <c r="P23" s="357"/>
      <c r="Q23" s="357"/>
      <c r="R23" s="357"/>
    </row>
    <row r="24" spans="2:18">
      <c r="B24" s="10"/>
      <c r="C24" s="356" t="s">
        <v>187</v>
      </c>
      <c r="D24" s="357"/>
      <c r="E24" s="357"/>
      <c r="F24" s="357"/>
      <c r="G24" s="357"/>
      <c r="H24" s="357"/>
      <c r="I24" s="357"/>
      <c r="J24" s="357"/>
      <c r="K24" s="357"/>
      <c r="L24" s="357"/>
      <c r="M24" s="357"/>
      <c r="N24" s="357"/>
      <c r="O24" s="357"/>
      <c r="P24" s="357"/>
      <c r="Q24" s="357"/>
      <c r="R24" s="357"/>
    </row>
    <row r="25" spans="2:18">
      <c r="B25" s="55"/>
      <c r="C25" s="356" t="s">
        <v>190</v>
      </c>
      <c r="D25" s="357"/>
      <c r="E25" s="357"/>
      <c r="F25" s="357"/>
      <c r="G25" s="357"/>
      <c r="H25" s="357"/>
      <c r="I25" s="357"/>
      <c r="J25" s="357"/>
      <c r="K25" s="357"/>
      <c r="L25" s="357"/>
      <c r="M25" s="357"/>
      <c r="N25" s="357"/>
      <c r="O25" s="357"/>
      <c r="P25" s="357"/>
      <c r="Q25" s="357"/>
      <c r="R25" s="357"/>
    </row>
    <row r="26" spans="2:18">
      <c r="B26" s="10"/>
      <c r="C26" s="356" t="s">
        <v>189</v>
      </c>
      <c r="D26" s="357"/>
      <c r="E26" s="357"/>
      <c r="F26" s="357"/>
      <c r="G26" s="357"/>
      <c r="H26" s="357"/>
      <c r="I26" s="357"/>
      <c r="J26" s="357"/>
      <c r="K26" s="357"/>
      <c r="L26" s="357"/>
      <c r="M26" s="357"/>
      <c r="N26" s="357"/>
      <c r="O26" s="357"/>
      <c r="P26" s="357"/>
      <c r="Q26" s="357"/>
      <c r="R26" s="357"/>
    </row>
    <row r="27" spans="2:18">
      <c r="B27" s="10"/>
      <c r="C27" s="356" t="s">
        <v>137</v>
      </c>
      <c r="D27" s="357"/>
      <c r="E27" s="357"/>
      <c r="F27" s="357"/>
      <c r="G27" s="357"/>
      <c r="H27" s="357"/>
      <c r="I27" s="357"/>
      <c r="J27" s="357"/>
      <c r="K27" s="357"/>
      <c r="L27" s="357"/>
      <c r="M27" s="357"/>
      <c r="N27" s="357"/>
      <c r="O27" s="357"/>
      <c r="P27" s="357"/>
      <c r="Q27" s="357"/>
      <c r="R27" s="357"/>
    </row>
    <row r="28" spans="2:18">
      <c r="B28" s="10"/>
      <c r="C28" s="356" t="s">
        <v>170</v>
      </c>
      <c r="D28" s="357"/>
      <c r="E28" s="357"/>
      <c r="F28" s="357"/>
      <c r="G28" s="357"/>
      <c r="H28" s="357"/>
      <c r="I28" s="357"/>
      <c r="J28" s="357"/>
      <c r="K28" s="357"/>
      <c r="L28" s="357"/>
      <c r="M28" s="357"/>
      <c r="N28" s="357"/>
      <c r="O28" s="357"/>
      <c r="P28" s="357"/>
      <c r="Q28" s="357"/>
      <c r="R28" s="357"/>
    </row>
    <row r="29" spans="2:18">
      <c r="B29" s="10"/>
      <c r="C29" s="356" t="s">
        <v>46</v>
      </c>
      <c r="D29" s="357"/>
      <c r="E29" s="357"/>
      <c r="F29" s="357"/>
      <c r="G29" s="357"/>
      <c r="H29" s="357"/>
      <c r="I29" s="357"/>
      <c r="J29" s="357"/>
      <c r="K29" s="357"/>
      <c r="L29" s="357"/>
      <c r="M29" s="357"/>
      <c r="N29" s="357"/>
      <c r="O29" s="357"/>
      <c r="P29" s="357"/>
      <c r="Q29" s="357"/>
      <c r="R29" s="357"/>
    </row>
    <row r="30" spans="2:18">
      <c r="B30" s="346" t="s">
        <v>195</v>
      </c>
      <c r="C30" s="346"/>
      <c r="D30" s="346"/>
      <c r="E30" s="346"/>
      <c r="F30" s="346"/>
      <c r="G30" s="346"/>
      <c r="H30" s="346"/>
      <c r="I30" s="346"/>
      <c r="J30" s="346"/>
      <c r="K30" s="346"/>
      <c r="L30" s="346"/>
      <c r="M30" s="346"/>
      <c r="N30" s="346"/>
      <c r="O30" s="346"/>
      <c r="P30" s="346"/>
      <c r="Q30" s="346"/>
    </row>
    <row r="31" spans="2:18" ht="47.25" customHeight="1">
      <c r="B31" s="10"/>
      <c r="C31" s="347" t="s">
        <v>197</v>
      </c>
      <c r="D31" s="348"/>
      <c r="E31" s="348"/>
      <c r="F31" s="348"/>
      <c r="G31" s="348"/>
      <c r="H31" s="348"/>
      <c r="I31" s="348"/>
      <c r="J31" s="348"/>
      <c r="K31" s="348"/>
      <c r="L31" s="348"/>
      <c r="M31" s="348"/>
      <c r="N31" s="348"/>
      <c r="O31" s="348"/>
      <c r="P31" s="348"/>
      <c r="Q31" s="348"/>
      <c r="R31" s="348"/>
    </row>
    <row r="32" spans="2:18" ht="29.25" customHeight="1">
      <c r="B32" s="10"/>
      <c r="C32" s="347" t="s">
        <v>196</v>
      </c>
      <c r="D32" s="348"/>
      <c r="E32" s="348"/>
      <c r="F32" s="348"/>
      <c r="G32" s="348"/>
      <c r="H32" s="348"/>
      <c r="I32" s="348"/>
      <c r="J32" s="348"/>
      <c r="K32" s="348"/>
      <c r="L32" s="348"/>
      <c r="M32" s="348"/>
      <c r="N32" s="348"/>
      <c r="O32" s="348"/>
      <c r="P32" s="348"/>
      <c r="Q32" s="348"/>
      <c r="R32" s="348"/>
    </row>
    <row r="33" spans="2:19" ht="42.75" customHeight="1">
      <c r="B33" s="10"/>
      <c r="C33" s="347" t="s">
        <v>209</v>
      </c>
      <c r="D33" s="348"/>
      <c r="E33" s="348"/>
      <c r="F33" s="348"/>
      <c r="G33" s="348"/>
      <c r="H33" s="348"/>
      <c r="I33" s="348"/>
      <c r="J33" s="348"/>
      <c r="K33" s="348"/>
      <c r="L33" s="348"/>
      <c r="M33" s="348"/>
      <c r="N33" s="348"/>
      <c r="O33" s="348"/>
      <c r="P33" s="348"/>
      <c r="Q33" s="348"/>
      <c r="R33" s="348"/>
    </row>
    <row r="34" spans="2:19">
      <c r="B34" s="57"/>
      <c r="C34" s="28"/>
      <c r="K34" s="29"/>
    </row>
    <row r="35" spans="2:19">
      <c r="B35" s="345" t="s">
        <v>191</v>
      </c>
      <c r="C35" s="345"/>
      <c r="D35" s="345"/>
      <c r="E35" s="345"/>
      <c r="F35" s="345"/>
      <c r="G35" s="345"/>
      <c r="H35" s="345"/>
      <c r="I35" s="345"/>
      <c r="J35" s="345"/>
      <c r="K35" s="345"/>
      <c r="L35" s="345"/>
      <c r="M35" s="345"/>
      <c r="N35" s="345"/>
      <c r="O35" s="345"/>
      <c r="P35" s="345"/>
      <c r="Q35" s="345"/>
    </row>
    <row r="36" spans="2:19" ht="30" customHeight="1">
      <c r="B36" s="349" t="s">
        <v>192</v>
      </c>
      <c r="C36" s="349"/>
      <c r="D36" s="349"/>
      <c r="E36" s="349"/>
      <c r="F36" s="349"/>
      <c r="G36" s="349"/>
      <c r="H36" s="349"/>
      <c r="I36" s="349"/>
      <c r="J36" s="349"/>
      <c r="K36" s="349"/>
      <c r="L36" s="349"/>
      <c r="M36" s="349"/>
      <c r="N36" s="349"/>
      <c r="O36" s="349"/>
      <c r="P36" s="349"/>
      <c r="Q36" s="349"/>
      <c r="R36" s="349"/>
    </row>
    <row r="37" spans="2:19">
      <c r="B37" s="10"/>
      <c r="C37" s="350" t="s">
        <v>126</v>
      </c>
      <c r="D37" s="351"/>
      <c r="E37" s="351"/>
      <c r="F37" s="351"/>
      <c r="G37" s="351"/>
      <c r="H37" s="351"/>
      <c r="I37" s="351"/>
      <c r="J37" s="351"/>
      <c r="K37" s="351"/>
      <c r="L37" s="351"/>
      <c r="M37" s="351"/>
      <c r="N37" s="351"/>
    </row>
    <row r="38" spans="2:19">
      <c r="B38" s="10"/>
      <c r="C38" s="350" t="s">
        <v>136</v>
      </c>
      <c r="D38" s="351"/>
      <c r="E38" s="351"/>
      <c r="F38" s="351"/>
      <c r="G38" s="351"/>
      <c r="H38" s="351"/>
      <c r="I38" s="351"/>
      <c r="J38" s="351"/>
      <c r="K38" s="351"/>
      <c r="L38" s="351"/>
      <c r="M38" s="351"/>
      <c r="N38" s="351"/>
      <c r="O38" s="84" t="s">
        <v>186</v>
      </c>
      <c r="P38" s="84"/>
      <c r="Q38" s="84"/>
      <c r="R38" s="84"/>
    </row>
    <row r="39" spans="2:19">
      <c r="B39" s="10"/>
      <c r="C39" s="350" t="s">
        <v>171</v>
      </c>
      <c r="D39" s="351"/>
      <c r="E39" s="351"/>
      <c r="F39" s="351"/>
      <c r="G39" s="351"/>
      <c r="H39" s="351"/>
      <c r="I39" s="351"/>
      <c r="J39" s="351"/>
      <c r="K39" s="351"/>
      <c r="L39" s="351"/>
      <c r="M39" s="351"/>
      <c r="N39" s="351"/>
    </row>
    <row r="40" spans="2:19">
      <c r="B40" s="10"/>
      <c r="C40" s="350" t="s">
        <v>168</v>
      </c>
      <c r="D40" s="351"/>
      <c r="E40" s="351"/>
      <c r="F40" s="351"/>
      <c r="G40" s="351"/>
      <c r="H40" s="351"/>
      <c r="I40" s="351"/>
      <c r="J40" s="351"/>
      <c r="K40" s="351"/>
      <c r="L40" s="351"/>
      <c r="M40" s="351"/>
      <c r="N40" s="351"/>
      <c r="O40" s="56"/>
      <c r="P40" s="56"/>
      <c r="Q40" s="56"/>
      <c r="R40" s="56"/>
      <c r="S40" s="56"/>
    </row>
    <row r="41" spans="2:19" ht="30.75" customHeight="1">
      <c r="B41" s="10"/>
      <c r="C41" s="354" t="s">
        <v>176</v>
      </c>
      <c r="D41" s="355"/>
      <c r="E41" s="355"/>
      <c r="F41" s="355"/>
      <c r="G41" s="355"/>
      <c r="H41" s="355"/>
      <c r="I41" s="355"/>
      <c r="J41" s="355"/>
      <c r="K41" s="355"/>
      <c r="L41" s="355"/>
      <c r="M41" s="355"/>
      <c r="N41" s="355"/>
      <c r="O41" s="355"/>
      <c r="P41" s="355"/>
      <c r="Q41" s="355"/>
      <c r="R41" s="355"/>
    </row>
    <row r="42" spans="2:19">
      <c r="B42" s="55"/>
      <c r="C42" s="352" t="s">
        <v>139</v>
      </c>
      <c r="D42" s="353"/>
      <c r="E42" s="353"/>
      <c r="F42" s="353"/>
      <c r="G42" s="353"/>
      <c r="H42" s="353"/>
      <c r="I42" s="353"/>
      <c r="J42" s="353"/>
      <c r="K42" s="353"/>
      <c r="L42" s="353"/>
      <c r="M42" s="353"/>
      <c r="N42" s="353"/>
      <c r="O42" s="353"/>
      <c r="P42" s="353"/>
      <c r="Q42" s="353"/>
      <c r="R42" s="353"/>
    </row>
    <row r="43" spans="2:19">
      <c r="B43" s="10"/>
      <c r="C43" s="343" t="s">
        <v>188</v>
      </c>
      <c r="D43" s="344"/>
      <c r="E43" s="344"/>
      <c r="F43" s="344"/>
      <c r="G43" s="344"/>
      <c r="H43" s="344"/>
      <c r="I43" s="344"/>
      <c r="J43" s="344"/>
      <c r="K43" s="344"/>
      <c r="L43" s="344"/>
      <c r="M43" s="344"/>
      <c r="N43" s="344"/>
      <c r="O43" s="344"/>
      <c r="P43" s="344"/>
      <c r="Q43" s="344"/>
      <c r="R43" s="344"/>
    </row>
    <row r="44" spans="2:19">
      <c r="B44" s="55"/>
      <c r="C44" s="58" t="s">
        <v>190</v>
      </c>
      <c r="D44" s="56"/>
      <c r="E44" s="56"/>
      <c r="F44" s="56"/>
      <c r="G44" s="56"/>
      <c r="H44" s="56"/>
      <c r="I44" s="56"/>
      <c r="J44" s="56"/>
      <c r="K44" s="56"/>
      <c r="L44" s="56"/>
    </row>
    <row r="45" spans="2:19">
      <c r="B45" s="10"/>
      <c r="C45" s="343" t="s">
        <v>189</v>
      </c>
      <c r="D45" s="344"/>
      <c r="E45" s="344"/>
      <c r="F45" s="344"/>
      <c r="G45" s="344"/>
      <c r="H45" s="344"/>
      <c r="I45" s="344"/>
      <c r="J45" s="344"/>
      <c r="K45" s="344"/>
      <c r="L45" s="344"/>
      <c r="M45" s="344"/>
      <c r="N45" s="344"/>
      <c r="O45" s="344"/>
      <c r="P45" s="344"/>
      <c r="Q45" s="344"/>
    </row>
    <row r="46" spans="2:19">
      <c r="B46" s="10"/>
      <c r="C46" s="343" t="s">
        <v>137</v>
      </c>
      <c r="D46" s="344"/>
      <c r="E46" s="344"/>
      <c r="F46" s="344"/>
      <c r="G46" s="344"/>
      <c r="H46" s="344"/>
      <c r="I46" s="344"/>
      <c r="J46" s="344"/>
      <c r="K46" s="344"/>
      <c r="L46" s="344"/>
      <c r="M46" s="344"/>
      <c r="N46" s="344"/>
      <c r="O46" s="344"/>
      <c r="P46" s="344"/>
      <c r="Q46" s="344"/>
    </row>
    <row r="47" spans="2:19">
      <c r="B47" s="10"/>
      <c r="C47" s="343" t="s">
        <v>170</v>
      </c>
      <c r="D47" s="344"/>
      <c r="E47" s="344"/>
      <c r="F47" s="344"/>
      <c r="G47" s="344"/>
      <c r="H47" s="344"/>
      <c r="I47" s="344"/>
      <c r="J47" s="344"/>
      <c r="K47" s="344"/>
      <c r="L47" s="344"/>
      <c r="M47" s="344"/>
      <c r="N47" s="344"/>
      <c r="O47" s="344"/>
      <c r="P47" s="344"/>
      <c r="Q47" s="344"/>
    </row>
    <row r="48" spans="2:19">
      <c r="B48" s="10"/>
      <c r="C48" s="343" t="s">
        <v>46</v>
      </c>
      <c r="D48" s="344"/>
      <c r="E48" s="344"/>
      <c r="F48" s="344"/>
      <c r="G48" s="344"/>
      <c r="H48" s="344"/>
      <c r="I48" s="344"/>
      <c r="J48" s="344"/>
      <c r="K48" s="344"/>
      <c r="L48" s="344"/>
      <c r="M48" s="344"/>
      <c r="N48" s="344"/>
      <c r="O48" s="344"/>
      <c r="P48" s="344"/>
      <c r="Q48" s="344"/>
    </row>
    <row r="49" spans="1:19">
      <c r="B49" s="346" t="s">
        <v>195</v>
      </c>
      <c r="C49" s="346"/>
      <c r="D49" s="346"/>
      <c r="E49" s="346"/>
      <c r="F49" s="346"/>
      <c r="G49" s="346"/>
      <c r="H49" s="346"/>
      <c r="I49" s="346"/>
      <c r="J49" s="346"/>
      <c r="K49" s="346"/>
      <c r="L49" s="346"/>
      <c r="M49" s="346"/>
      <c r="N49" s="346"/>
      <c r="O49" s="346"/>
      <c r="P49" s="346"/>
      <c r="Q49" s="346"/>
    </row>
    <row r="50" spans="1:19" ht="45" customHeight="1">
      <c r="B50" s="10"/>
      <c r="C50" s="347" t="s">
        <v>193</v>
      </c>
      <c r="D50" s="348"/>
      <c r="E50" s="348"/>
      <c r="F50" s="348"/>
      <c r="G50" s="348"/>
      <c r="H50" s="348"/>
      <c r="I50" s="348"/>
      <c r="J50" s="348"/>
      <c r="K50" s="348"/>
      <c r="L50" s="348"/>
      <c r="M50" s="348"/>
      <c r="N50" s="348"/>
      <c r="O50" s="348"/>
      <c r="P50" s="348"/>
      <c r="Q50" s="348"/>
      <c r="R50" s="348"/>
    </row>
    <row r="51" spans="1:19" ht="30" customHeight="1">
      <c r="B51" s="10"/>
      <c r="C51" s="347" t="s">
        <v>194</v>
      </c>
      <c r="D51" s="348"/>
      <c r="E51" s="348"/>
      <c r="F51" s="348"/>
      <c r="G51" s="348"/>
      <c r="H51" s="348"/>
      <c r="I51" s="348"/>
      <c r="J51" s="348"/>
      <c r="K51" s="348"/>
      <c r="L51" s="348"/>
      <c r="M51" s="348"/>
      <c r="N51" s="348"/>
      <c r="O51" s="348"/>
      <c r="P51" s="348"/>
      <c r="Q51" s="348"/>
      <c r="R51" s="348"/>
    </row>
    <row r="52" spans="1:19" ht="42" customHeight="1">
      <c r="B52" s="10"/>
      <c r="C52" s="347" t="s">
        <v>209</v>
      </c>
      <c r="D52" s="348"/>
      <c r="E52" s="348"/>
      <c r="F52" s="348"/>
      <c r="G52" s="348"/>
      <c r="H52" s="348"/>
      <c r="I52" s="348"/>
      <c r="J52" s="348"/>
      <c r="K52" s="348"/>
      <c r="L52" s="348"/>
      <c r="M52" s="348"/>
      <c r="N52" s="348"/>
      <c r="O52" s="348"/>
      <c r="P52" s="348"/>
      <c r="Q52" s="348"/>
      <c r="R52" s="348"/>
    </row>
    <row r="53" spans="1:19">
      <c r="B53" s="57"/>
      <c r="C53" s="28"/>
      <c r="K53" s="29"/>
    </row>
    <row r="54" spans="1:19" ht="18" customHeight="1">
      <c r="B54" s="30" t="s">
        <v>154</v>
      </c>
      <c r="D54" s="26"/>
      <c r="E54" s="32"/>
      <c r="F54" s="32"/>
    </row>
    <row r="55" spans="1:19" ht="18" customHeight="1">
      <c r="A55" s="43">
        <v>1</v>
      </c>
      <c r="B55" s="367" t="s">
        <v>151</v>
      </c>
      <c r="C55" s="367"/>
      <c r="D55" s="367"/>
      <c r="E55" s="367"/>
      <c r="F55" s="367"/>
      <c r="G55" s="367"/>
      <c r="H55" s="367"/>
      <c r="I55" s="367"/>
      <c r="J55" s="367"/>
      <c r="K55" s="367"/>
      <c r="L55" s="367"/>
      <c r="M55" s="367"/>
      <c r="N55" s="367"/>
      <c r="O55" s="367"/>
      <c r="P55" s="367"/>
      <c r="Q55" s="367"/>
      <c r="R55" s="367"/>
      <c r="S55" s="71">
        <v>2019</v>
      </c>
    </row>
    <row r="56" spans="1:19" ht="18" customHeight="1">
      <c r="B56" s="30"/>
      <c r="D56" s="26"/>
      <c r="E56" s="32"/>
      <c r="F56" s="32"/>
      <c r="S56" s="72"/>
    </row>
    <row r="57" spans="1:19" ht="18" customHeight="1">
      <c r="A57" s="43">
        <v>2</v>
      </c>
      <c r="B57" s="367" t="s">
        <v>152</v>
      </c>
      <c r="C57" s="367"/>
      <c r="D57" s="367"/>
      <c r="E57" s="367"/>
      <c r="F57" s="367"/>
      <c r="G57" s="367"/>
      <c r="H57" s="367"/>
      <c r="I57" s="367"/>
      <c r="J57" s="367"/>
      <c r="K57" s="367"/>
      <c r="L57" s="367"/>
      <c r="M57" s="367"/>
      <c r="N57" s="367"/>
      <c r="O57" s="367"/>
      <c r="P57" s="367"/>
      <c r="Q57" s="367"/>
      <c r="R57" s="367"/>
      <c r="S57" s="71" t="s">
        <v>42</v>
      </c>
    </row>
    <row r="58" spans="1:19" s="56" customFormat="1" ht="8.25" customHeight="1">
      <c r="A58" s="49"/>
      <c r="B58" s="91"/>
      <c r="C58" s="91"/>
      <c r="D58" s="91"/>
      <c r="E58" s="91"/>
      <c r="F58" s="91"/>
      <c r="G58" s="91"/>
      <c r="H58" s="91"/>
      <c r="I58" s="91"/>
      <c r="J58" s="91"/>
      <c r="K58" s="91"/>
      <c r="L58" s="91"/>
      <c r="M58" s="91"/>
      <c r="N58" s="91"/>
      <c r="O58" s="91"/>
      <c r="P58" s="91"/>
      <c r="Q58" s="91"/>
      <c r="R58" s="91"/>
      <c r="S58" s="82"/>
    </row>
    <row r="59" spans="1:19">
      <c r="B59" s="92"/>
      <c r="C59" s="92" t="str">
        <f>IF(S57="no","You will be required to provide the 9 digit loan number issued by SBA along with the original application and all supporting documents.","")</f>
        <v>You will be required to provide the 9 digit loan number issued by SBA along with the original application and all supporting documents.</v>
      </c>
      <c r="D59" s="92"/>
      <c r="E59" s="92"/>
      <c r="F59" s="92"/>
      <c r="G59" s="92"/>
      <c r="H59" s="92"/>
      <c r="I59" s="92"/>
      <c r="J59" s="92"/>
      <c r="K59" s="92"/>
      <c r="L59" s="92"/>
      <c r="M59" s="92"/>
      <c r="N59" s="92"/>
      <c r="O59" s="92"/>
      <c r="P59" s="92"/>
      <c r="Q59" s="92"/>
      <c r="R59" s="92"/>
      <c r="S59" s="72"/>
    </row>
    <row r="60" spans="1:19" ht="18" customHeight="1">
      <c r="A60" s="77"/>
      <c r="B60" s="78"/>
      <c r="C60" s="79"/>
      <c r="D60" s="80"/>
      <c r="E60" s="81"/>
      <c r="F60" s="81"/>
      <c r="G60" s="79"/>
      <c r="H60" s="79"/>
      <c r="I60" s="79"/>
      <c r="J60" s="79"/>
      <c r="K60" s="79"/>
      <c r="L60" s="79"/>
      <c r="M60" s="79"/>
      <c r="N60" s="79"/>
      <c r="O60" s="79"/>
      <c r="P60" s="79"/>
      <c r="Q60" s="79"/>
      <c r="R60" s="79"/>
      <c r="S60" s="82"/>
    </row>
    <row r="61" spans="1:19" ht="18" customHeight="1">
      <c r="A61" s="43">
        <v>3</v>
      </c>
      <c r="B61" s="367" t="s">
        <v>182</v>
      </c>
      <c r="C61" s="367"/>
      <c r="D61" s="367"/>
      <c r="E61" s="367"/>
      <c r="F61" s="367"/>
      <c r="G61" s="367"/>
      <c r="H61" s="367"/>
      <c r="I61" s="367"/>
      <c r="J61" s="367"/>
      <c r="K61" s="367"/>
      <c r="L61" s="367"/>
      <c r="M61" s="367"/>
      <c r="N61" s="367"/>
      <c r="O61" s="367"/>
      <c r="P61" s="367"/>
      <c r="Q61" s="367"/>
      <c r="R61" s="367"/>
      <c r="S61" s="71" t="s">
        <v>169</v>
      </c>
    </row>
    <row r="62" spans="1:19" s="56" customFormat="1" ht="4.5" customHeight="1">
      <c r="A62" s="49"/>
      <c r="B62" s="91"/>
      <c r="C62" s="91"/>
      <c r="D62" s="91"/>
      <c r="E62" s="91"/>
      <c r="F62" s="91"/>
      <c r="G62" s="91"/>
      <c r="H62" s="91"/>
      <c r="I62" s="91"/>
      <c r="J62" s="91"/>
      <c r="K62" s="91"/>
      <c r="L62" s="91"/>
      <c r="M62" s="91"/>
      <c r="N62" s="91"/>
      <c r="O62" s="91"/>
      <c r="P62" s="91"/>
      <c r="Q62" s="91"/>
      <c r="R62" s="91"/>
      <c r="S62" s="82"/>
    </row>
    <row r="63" spans="1:19">
      <c r="B63" s="86"/>
      <c r="C63" s="73" t="str">
        <f>IF(S61="Preceding 12 Months","You must provide either 2019 or 2020 payroll documentation to proceed.","")</f>
        <v>You must provide either 2019 or 2020 payroll documentation to proceed.</v>
      </c>
      <c r="D63" s="74"/>
      <c r="E63" s="87"/>
      <c r="F63" s="87"/>
      <c r="G63" s="73"/>
      <c r="H63" s="73"/>
      <c r="I63" s="73"/>
      <c r="J63" s="73"/>
      <c r="K63" s="73"/>
      <c r="L63" s="73"/>
      <c r="M63" s="73"/>
      <c r="N63" s="73"/>
      <c r="O63" s="73"/>
      <c r="P63" s="73"/>
      <c r="Q63" s="73"/>
      <c r="R63" s="73"/>
      <c r="S63" s="72"/>
    </row>
    <row r="64" spans="1:19" ht="18" customHeight="1">
      <c r="A64" s="49"/>
      <c r="B64" s="31"/>
      <c r="D64" s="26"/>
      <c r="E64" s="32"/>
      <c r="F64" s="32"/>
      <c r="O64" s="44"/>
      <c r="S64" s="72"/>
    </row>
    <row r="65" spans="1:19" ht="18" customHeight="1">
      <c r="A65" s="66">
        <v>4</v>
      </c>
      <c r="B65" s="67" t="s">
        <v>145</v>
      </c>
      <c r="C65" s="67"/>
      <c r="D65" s="68"/>
      <c r="E65" s="69"/>
      <c r="F65" s="69"/>
      <c r="G65" s="67"/>
      <c r="H65" s="67"/>
      <c r="I65" s="67"/>
      <c r="J65" s="67"/>
      <c r="K65" s="67"/>
      <c r="L65" s="370" t="s">
        <v>146</v>
      </c>
      <c r="M65" s="370"/>
      <c r="N65" s="370"/>
      <c r="O65" s="370"/>
      <c r="P65" s="370"/>
      <c r="Q65" s="370"/>
      <c r="R65" s="370"/>
      <c r="S65" s="71" t="s">
        <v>42</v>
      </c>
    </row>
    <row r="66" spans="1:19" s="56" customFormat="1" ht="18" customHeight="1">
      <c r="A66" s="66"/>
      <c r="B66" s="88"/>
      <c r="C66" s="88"/>
      <c r="D66" s="83"/>
      <c r="E66" s="89"/>
      <c r="F66" s="89"/>
      <c r="G66" s="88"/>
      <c r="H66" s="88"/>
      <c r="I66" s="88"/>
      <c r="J66" s="88"/>
      <c r="K66" s="88"/>
      <c r="L66" s="90"/>
      <c r="M66" s="90"/>
      <c r="N66" s="90"/>
      <c r="O66" s="90"/>
      <c r="P66" s="90"/>
      <c r="Q66" s="90"/>
      <c r="R66" s="90"/>
      <c r="S66" s="82"/>
    </row>
    <row r="67" spans="1:19" s="56" customFormat="1" ht="18" customHeight="1">
      <c r="A67" s="66">
        <v>5</v>
      </c>
      <c r="B67" s="367" t="s">
        <v>175</v>
      </c>
      <c r="C67" s="367"/>
      <c r="D67" s="367"/>
      <c r="E67" s="367"/>
      <c r="F67" s="367"/>
      <c r="G67" s="367"/>
      <c r="H67" s="367"/>
      <c r="I67" s="367"/>
      <c r="J67" s="367"/>
      <c r="K67" s="367"/>
      <c r="L67" s="367"/>
      <c r="M67" s="367"/>
      <c r="N67" s="367"/>
      <c r="O67" s="367"/>
      <c r="P67" s="367"/>
      <c r="Q67" s="367"/>
      <c r="R67" s="367"/>
      <c r="S67" s="71" t="s">
        <v>42</v>
      </c>
    </row>
    <row r="68" spans="1:19" s="56" customFormat="1" ht="18" customHeight="1">
      <c r="A68" s="66"/>
      <c r="B68" s="91"/>
      <c r="C68" s="91"/>
      <c r="D68" s="91"/>
      <c r="E68" s="91"/>
      <c r="F68" s="91"/>
      <c r="G68" s="91"/>
      <c r="H68" s="91"/>
      <c r="I68" s="91"/>
      <c r="J68" s="91"/>
      <c r="K68" s="91"/>
      <c r="L68" s="91"/>
      <c r="M68" s="91"/>
      <c r="N68" s="91"/>
      <c r="O68" s="91"/>
      <c r="P68" s="91"/>
      <c r="Q68" s="91"/>
      <c r="R68" s="91"/>
      <c r="S68" s="82"/>
    </row>
    <row r="69" spans="1:19" ht="18" customHeight="1">
      <c r="A69" s="49"/>
      <c r="B69" s="31"/>
      <c r="D69" s="26"/>
      <c r="E69" s="32"/>
      <c r="F69" s="32"/>
      <c r="O69" s="44"/>
      <c r="S69" s="72"/>
    </row>
    <row r="70" spans="1:19">
      <c r="B70" s="345" t="s">
        <v>165</v>
      </c>
      <c r="C70" s="345"/>
      <c r="D70" s="345"/>
      <c r="E70" s="345"/>
      <c r="F70" s="345"/>
      <c r="G70" s="345"/>
      <c r="H70" s="345"/>
      <c r="I70" s="345"/>
      <c r="J70" s="345"/>
      <c r="K70" s="345"/>
      <c r="L70" s="345"/>
      <c r="M70" s="345"/>
      <c r="N70" s="345"/>
      <c r="O70" s="345"/>
    </row>
    <row r="71" spans="1:19">
      <c r="B71" s="27"/>
      <c r="C71" s="369" t="s">
        <v>183</v>
      </c>
      <c r="D71" s="369"/>
      <c r="E71" s="369"/>
      <c r="F71" s="369"/>
      <c r="G71" s="369"/>
      <c r="H71" s="369"/>
      <c r="I71" s="369"/>
      <c r="J71" s="369"/>
      <c r="K71" s="369"/>
      <c r="L71" s="369"/>
    </row>
    <row r="72" spans="1:19">
      <c r="B72" s="27"/>
      <c r="C72" s="369" t="s">
        <v>184</v>
      </c>
      <c r="D72" s="369"/>
      <c r="E72" s="369"/>
      <c r="F72" s="369"/>
      <c r="G72" s="369"/>
      <c r="H72" s="369"/>
      <c r="I72" s="369"/>
      <c r="J72" s="369"/>
      <c r="K72" s="369"/>
      <c r="L72" s="369"/>
    </row>
    <row r="73" spans="1:19">
      <c r="B73" s="27"/>
      <c r="C73" s="369" t="s">
        <v>185</v>
      </c>
      <c r="D73" s="369"/>
      <c r="E73" s="369"/>
      <c r="F73" s="369"/>
      <c r="G73" s="369"/>
      <c r="H73" s="369"/>
      <c r="I73" s="369"/>
      <c r="J73" s="369"/>
      <c r="K73" s="369"/>
      <c r="L73" s="369"/>
    </row>
    <row r="75" spans="1:19" ht="29.25" customHeight="1">
      <c r="E75" s="15">
        <v>0</v>
      </c>
      <c r="F75" s="359" t="s">
        <v>162</v>
      </c>
      <c r="G75" s="360"/>
      <c r="H75" s="360"/>
      <c r="I75" s="360"/>
      <c r="J75" s="360"/>
      <c r="K75" s="360"/>
      <c r="L75" s="360"/>
      <c r="M75" s="360"/>
      <c r="N75" s="360"/>
      <c r="O75" s="360"/>
      <c r="P75" s="360"/>
      <c r="Q75" s="360"/>
      <c r="R75" s="360"/>
      <c r="S75" s="360"/>
    </row>
    <row r="76" spans="1:19" ht="29.25" customHeight="1">
      <c r="B76" s="23" t="s">
        <v>140</v>
      </c>
      <c r="E76" s="15">
        <v>0</v>
      </c>
      <c r="F76" s="359" t="s">
        <v>156</v>
      </c>
      <c r="G76" s="360"/>
      <c r="H76" s="360"/>
      <c r="I76" s="360"/>
      <c r="J76" s="360"/>
      <c r="K76" s="360"/>
      <c r="L76" s="360"/>
      <c r="M76" s="360"/>
      <c r="N76" s="360"/>
      <c r="O76" s="360"/>
      <c r="P76" s="360"/>
      <c r="Q76" s="360"/>
      <c r="R76" s="360"/>
      <c r="S76" s="360"/>
    </row>
    <row r="77" spans="1:19" ht="29.25" customHeight="1">
      <c r="B77" s="23" t="s">
        <v>140</v>
      </c>
      <c r="E77" s="15">
        <v>0</v>
      </c>
      <c r="F77" s="359" t="s">
        <v>167</v>
      </c>
      <c r="G77" s="361"/>
      <c r="H77" s="361"/>
      <c r="I77" s="361"/>
      <c r="J77" s="361"/>
      <c r="K77" s="361"/>
      <c r="L77" s="361"/>
      <c r="M77" s="361"/>
      <c r="N77" s="361"/>
      <c r="O77" s="361"/>
      <c r="P77" s="361"/>
      <c r="Q77" s="361"/>
      <c r="R77" s="361"/>
      <c r="S77" s="361"/>
    </row>
    <row r="78" spans="1:19" ht="29.25" customHeight="1">
      <c r="B78" s="23" t="s">
        <v>140</v>
      </c>
      <c r="E78" s="15">
        <v>0</v>
      </c>
      <c r="F78" s="359" t="s">
        <v>166</v>
      </c>
      <c r="G78" s="361"/>
      <c r="H78" s="361"/>
      <c r="I78" s="361"/>
      <c r="J78" s="361"/>
      <c r="K78" s="361"/>
      <c r="L78" s="361"/>
      <c r="M78" s="361"/>
      <c r="N78" s="361"/>
      <c r="O78" s="361"/>
      <c r="P78" s="361"/>
      <c r="Q78" s="361"/>
      <c r="R78" s="361"/>
      <c r="S78" s="361"/>
    </row>
    <row r="79" spans="1:19" ht="29.25" customHeight="1">
      <c r="B79" s="23" t="s">
        <v>140</v>
      </c>
      <c r="E79" s="15">
        <v>0</v>
      </c>
      <c r="F79" s="359" t="s">
        <v>161</v>
      </c>
      <c r="G79" s="361"/>
      <c r="H79" s="361"/>
      <c r="I79" s="361"/>
      <c r="J79" s="361"/>
      <c r="K79" s="361"/>
      <c r="L79" s="361"/>
      <c r="M79" s="361"/>
      <c r="N79" s="361"/>
      <c r="O79" s="361"/>
      <c r="P79" s="361"/>
      <c r="Q79" s="361"/>
      <c r="R79" s="361"/>
      <c r="S79" s="361"/>
    </row>
    <row r="80" spans="1:19" ht="29.25" customHeight="1">
      <c r="B80" s="23" t="s">
        <v>141</v>
      </c>
      <c r="E80" s="60">
        <f>SUM(E75:E79)</f>
        <v>0</v>
      </c>
      <c r="F80" s="64"/>
      <c r="G80" s="65"/>
      <c r="H80" s="65"/>
      <c r="I80" s="65"/>
      <c r="J80" s="65"/>
      <c r="K80" s="65"/>
      <c r="L80" s="65"/>
      <c r="M80" s="65"/>
      <c r="N80" s="65"/>
      <c r="O80" s="65"/>
      <c r="P80" s="65"/>
      <c r="Q80" s="65"/>
      <c r="R80" s="65"/>
      <c r="S80" s="65"/>
    </row>
    <row r="81" spans="1:19" ht="29.25" customHeight="1">
      <c r="B81" s="362" t="s">
        <v>7</v>
      </c>
      <c r="C81" s="362"/>
      <c r="E81" s="15">
        <v>0</v>
      </c>
      <c r="F81" s="359" t="s">
        <v>40</v>
      </c>
      <c r="G81" s="361"/>
      <c r="H81" s="361"/>
      <c r="I81" s="361"/>
      <c r="J81" s="361"/>
      <c r="K81" s="361"/>
      <c r="L81" s="361"/>
      <c r="M81" s="361"/>
      <c r="N81" s="361"/>
      <c r="O81" s="361"/>
      <c r="P81" s="361"/>
      <c r="Q81" s="361"/>
      <c r="R81" s="361"/>
      <c r="S81" s="361"/>
    </row>
    <row r="82" spans="1:19" ht="33" customHeight="1">
      <c r="B82" s="362" t="s">
        <v>7</v>
      </c>
      <c r="C82" s="362"/>
      <c r="D82" s="35"/>
      <c r="E82" s="15">
        <v>0</v>
      </c>
      <c r="F82" s="359" t="s">
        <v>160</v>
      </c>
      <c r="G82" s="361"/>
      <c r="H82" s="361"/>
      <c r="I82" s="361"/>
      <c r="J82" s="361"/>
      <c r="K82" s="361"/>
      <c r="L82" s="361"/>
      <c r="M82" s="361"/>
      <c r="N82" s="361"/>
      <c r="O82" s="361"/>
      <c r="P82" s="361"/>
      <c r="Q82" s="361"/>
      <c r="R82" s="361"/>
      <c r="S82" s="361"/>
    </row>
    <row r="83" spans="1:19" ht="15.75">
      <c r="B83" s="23" t="s">
        <v>1</v>
      </c>
      <c r="E83" s="16">
        <f>+E80-E81-E82</f>
        <v>0</v>
      </c>
      <c r="O83" s="36"/>
    </row>
    <row r="84" spans="1:19" ht="15.75">
      <c r="B84" s="23" t="s">
        <v>153</v>
      </c>
      <c r="E84" s="16">
        <f>+E83/12</f>
        <v>0</v>
      </c>
      <c r="F84" s="75" t="s">
        <v>155</v>
      </c>
      <c r="O84" s="36"/>
    </row>
    <row r="85" spans="1:19" ht="15.75">
      <c r="B85" s="30" t="s">
        <v>107</v>
      </c>
      <c r="E85" s="76">
        <f>+E84*2.5</f>
        <v>0</v>
      </c>
      <c r="F85" s="75"/>
      <c r="O85" s="36"/>
    </row>
    <row r="86" spans="1:19">
      <c r="B86" s="33"/>
      <c r="C86" s="33"/>
      <c r="D86" s="33"/>
      <c r="E86" s="33"/>
      <c r="F86" s="33"/>
      <c r="G86" s="33"/>
      <c r="H86" s="33"/>
      <c r="I86" s="33"/>
      <c r="J86" s="33"/>
      <c r="K86" s="33"/>
      <c r="L86" s="33"/>
      <c r="M86" s="33"/>
      <c r="N86" s="33"/>
      <c r="O86" s="33"/>
      <c r="P86" s="34"/>
    </row>
    <row r="87" spans="1:19" ht="15" customHeight="1">
      <c r="A87" s="43">
        <v>7</v>
      </c>
      <c r="B87" s="23" t="s">
        <v>135</v>
      </c>
      <c r="D87" s="26"/>
      <c r="E87" s="32"/>
      <c r="F87" s="32"/>
      <c r="O87" s="37"/>
      <c r="P87" s="38"/>
      <c r="S87" s="17">
        <v>0</v>
      </c>
    </row>
    <row r="88" spans="1:19" ht="30.75" customHeight="1">
      <c r="B88" s="368" t="s">
        <v>181</v>
      </c>
      <c r="C88" s="368"/>
      <c r="D88" s="368"/>
      <c r="E88" s="368"/>
      <c r="F88" s="368"/>
      <c r="G88" s="368"/>
      <c r="H88" s="368"/>
      <c r="I88" s="368"/>
      <c r="J88" s="368"/>
      <c r="K88" s="368"/>
      <c r="L88" s="368"/>
      <c r="M88" s="368"/>
      <c r="O88" s="358" t="s">
        <v>39</v>
      </c>
      <c r="P88" s="358"/>
    </row>
    <row r="89" spans="1:19">
      <c r="B89" s="26" t="s">
        <v>19</v>
      </c>
      <c r="J89" s="50"/>
      <c r="O89" s="366">
        <v>50000</v>
      </c>
      <c r="P89" s="366"/>
    </row>
    <row r="90" spans="1:19">
      <c r="B90" s="26" t="s">
        <v>123</v>
      </c>
      <c r="D90" s="26"/>
      <c r="J90" s="50"/>
      <c r="L90" s="39"/>
      <c r="O90" s="366">
        <v>700000</v>
      </c>
      <c r="P90" s="366"/>
    </row>
    <row r="91" spans="1:19">
      <c r="B91" s="26" t="s">
        <v>20</v>
      </c>
      <c r="D91" s="26"/>
      <c r="J91" s="50"/>
      <c r="O91" s="366"/>
      <c r="P91" s="366"/>
    </row>
    <row r="92" spans="1:19">
      <c r="B92" s="26" t="s">
        <v>21</v>
      </c>
      <c r="D92" s="26"/>
      <c r="J92" s="50"/>
      <c r="O92" s="366">
        <v>150000</v>
      </c>
      <c r="P92" s="366"/>
    </row>
    <row r="93" spans="1:19">
      <c r="B93" s="58" t="s">
        <v>177</v>
      </c>
      <c r="C93" s="56"/>
      <c r="D93" s="58"/>
      <c r="E93" s="56"/>
      <c r="J93" s="50"/>
      <c r="O93" s="366">
        <v>50000</v>
      </c>
      <c r="P93" s="366"/>
    </row>
    <row r="94" spans="1:19">
      <c r="B94" s="58" t="s">
        <v>178</v>
      </c>
      <c r="C94" s="56"/>
      <c r="D94" s="58"/>
      <c r="E94" s="56"/>
      <c r="J94" s="50"/>
      <c r="O94" s="366">
        <v>50000</v>
      </c>
      <c r="P94" s="366"/>
    </row>
    <row r="95" spans="1:19">
      <c r="B95" s="58" t="s">
        <v>180</v>
      </c>
      <c r="C95" s="56"/>
      <c r="D95" s="58"/>
      <c r="E95" s="56"/>
      <c r="J95" s="50"/>
      <c r="O95" s="366"/>
      <c r="P95" s="366"/>
    </row>
    <row r="96" spans="1:19">
      <c r="B96" s="58" t="s">
        <v>179</v>
      </c>
      <c r="C96" s="29"/>
      <c r="D96" s="26"/>
      <c r="J96" s="50"/>
      <c r="O96" s="366"/>
      <c r="P96" s="366"/>
    </row>
    <row r="97" spans="2:16">
      <c r="B97" s="27" t="s">
        <v>128</v>
      </c>
      <c r="D97" s="26"/>
      <c r="J97" s="51">
        <f>SUM(J89:J96)</f>
        <v>0</v>
      </c>
      <c r="K97" s="52"/>
      <c r="O97" s="363">
        <f>SUM(O89:O96)</f>
        <v>1000000</v>
      </c>
      <c r="P97" s="364"/>
    </row>
    <row r="98" spans="2:16">
      <c r="B98" s="26" t="s">
        <v>38</v>
      </c>
      <c r="D98" s="26"/>
      <c r="J98" s="59" t="e">
        <f>+(J89+J91+J92+J96)/J97</f>
        <v>#DIV/0!</v>
      </c>
      <c r="K98" s="30" t="s">
        <v>143</v>
      </c>
      <c r="O98" s="365">
        <f>+(O89+O91+O92+O96)/O97</f>
        <v>0.2</v>
      </c>
      <c r="P98" s="365"/>
    </row>
    <row r="99" spans="2:16">
      <c r="B99" s="26"/>
      <c r="D99" s="26"/>
      <c r="J99" s="40"/>
      <c r="K99" s="30"/>
      <c r="O99" s="40"/>
      <c r="P99" s="40"/>
    </row>
    <row r="100" spans="2:16">
      <c r="B100" s="26"/>
      <c r="D100" s="26"/>
      <c r="J100" s="40"/>
      <c r="K100" s="30"/>
      <c r="O100" s="40"/>
      <c r="P100" s="40"/>
    </row>
    <row r="101" spans="2:16">
      <c r="B101" s="26"/>
      <c r="D101" s="26"/>
      <c r="J101" s="40"/>
      <c r="K101" s="30"/>
      <c r="O101" s="40"/>
      <c r="P101" s="40"/>
    </row>
    <row r="102" spans="2:16">
      <c r="B102" s="26"/>
      <c r="D102" s="26"/>
      <c r="J102" s="40"/>
      <c r="K102" s="30"/>
      <c r="O102" s="40"/>
      <c r="P102" s="40"/>
    </row>
    <row r="103" spans="2:16">
      <c r="B103" s="26"/>
      <c r="D103" s="26"/>
      <c r="J103" s="40"/>
      <c r="K103" s="30"/>
      <c r="O103" s="40"/>
      <c r="P103" s="40"/>
    </row>
    <row r="104" spans="2:16">
      <c r="B104" s="26"/>
      <c r="D104" s="26"/>
      <c r="J104" s="40"/>
      <c r="K104" s="30"/>
      <c r="O104" s="40"/>
      <c r="P104" s="40"/>
    </row>
    <row r="105" spans="2:16">
      <c r="B105" s="26"/>
      <c r="D105" s="26"/>
      <c r="J105" s="40"/>
      <c r="K105" s="30"/>
      <c r="O105" s="40"/>
      <c r="P105" s="40"/>
    </row>
    <row r="106" spans="2:16">
      <c r="B106" s="26"/>
      <c r="D106" s="26"/>
      <c r="J106" s="40"/>
      <c r="K106" s="30"/>
      <c r="O106" s="40"/>
      <c r="P106" s="40"/>
    </row>
    <row r="107" spans="2:16">
      <c r="B107" s="26"/>
      <c r="D107" s="26"/>
      <c r="J107" s="40"/>
      <c r="K107" s="30"/>
      <c r="M107" s="40"/>
      <c r="N107" s="40"/>
    </row>
    <row r="120" ht="15" customHeight="1"/>
    <row r="121" ht="15" customHeight="1"/>
    <row r="122" ht="15" customHeight="1"/>
  </sheetData>
  <sheetProtection formatCells="0" formatColumns="0" formatRows="0" insertColumns="0" insertRows="0" insertHyperlinks="0" deleteColumns="0" deleteRows="0" sort="0" autoFilter="0" pivotTables="0"/>
  <mergeCells count="72">
    <mergeCell ref="B3:S3"/>
    <mergeCell ref="B6:S6"/>
    <mergeCell ref="C21:M21"/>
    <mergeCell ref="C19:N19"/>
    <mergeCell ref="C18:N18"/>
    <mergeCell ref="B11:R11"/>
    <mergeCell ref="C13:R13"/>
    <mergeCell ref="C14:N14"/>
    <mergeCell ref="C15:N15"/>
    <mergeCell ref="C17:R17"/>
    <mergeCell ref="E8:L8"/>
    <mergeCell ref="E9:F9"/>
    <mergeCell ref="B70:O70"/>
    <mergeCell ref="B82:C82"/>
    <mergeCell ref="L65:R65"/>
    <mergeCell ref="F76:S76"/>
    <mergeCell ref="F77:S77"/>
    <mergeCell ref="F81:S81"/>
    <mergeCell ref="B67:R67"/>
    <mergeCell ref="C72:L72"/>
    <mergeCell ref="B61:R61"/>
    <mergeCell ref="B57:R57"/>
    <mergeCell ref="B55:R55"/>
    <mergeCell ref="C22:R22"/>
    <mergeCell ref="O96:P96"/>
    <mergeCell ref="B49:Q49"/>
    <mergeCell ref="C50:R50"/>
    <mergeCell ref="C51:R51"/>
    <mergeCell ref="C52:R52"/>
    <mergeCell ref="C45:Q45"/>
    <mergeCell ref="C46:Q46"/>
    <mergeCell ref="C47:Q47"/>
    <mergeCell ref="B88:M88"/>
    <mergeCell ref="C73:L73"/>
    <mergeCell ref="C71:L71"/>
    <mergeCell ref="F78:S78"/>
    <mergeCell ref="O97:P97"/>
    <mergeCell ref="O98:P98"/>
    <mergeCell ref="O89:P89"/>
    <mergeCell ref="O90:P90"/>
    <mergeCell ref="O91:P91"/>
    <mergeCell ref="O92:P92"/>
    <mergeCell ref="O93:P93"/>
    <mergeCell ref="O95:P95"/>
    <mergeCell ref="O94:P94"/>
    <mergeCell ref="O88:P88"/>
    <mergeCell ref="F75:S75"/>
    <mergeCell ref="F82:S82"/>
    <mergeCell ref="B81:C81"/>
    <mergeCell ref="F79:S79"/>
    <mergeCell ref="C29:R29"/>
    <mergeCell ref="C28:R28"/>
    <mergeCell ref="C27:R27"/>
    <mergeCell ref="C37:N37"/>
    <mergeCell ref="C38:N38"/>
    <mergeCell ref="C26:R26"/>
    <mergeCell ref="C25:R25"/>
    <mergeCell ref="C24:R24"/>
    <mergeCell ref="C23:R23"/>
    <mergeCell ref="C20:N20"/>
    <mergeCell ref="C48:Q48"/>
    <mergeCell ref="B35:Q35"/>
    <mergeCell ref="B30:Q30"/>
    <mergeCell ref="C31:R31"/>
    <mergeCell ref="C32:R32"/>
    <mergeCell ref="C33:R33"/>
    <mergeCell ref="B36:R36"/>
    <mergeCell ref="C43:R43"/>
    <mergeCell ref="C39:N39"/>
    <mergeCell ref="C40:N40"/>
    <mergeCell ref="C42:R42"/>
    <mergeCell ref="C41:R41"/>
  </mergeCells>
  <conditionalFormatting sqref="M107 J98:J107 O98:O106">
    <cfRule type="cellIs" priority="8" operator="greaterThan">
      <formula>0.4</formula>
    </cfRule>
  </conditionalFormatting>
  <conditionalFormatting sqref="J98:J106">
    <cfRule type="expression" dxfId="10" priority="1">
      <formula>$J$98&gt;40%</formula>
    </cfRule>
  </conditionalFormatting>
  <dataValidations count="1">
    <dataValidation type="list" allowBlank="1" showInputMessage="1" showErrorMessage="1" sqref="S65:S66">
      <formula1>YN</formula1>
    </dataValidation>
  </dataValidations>
  <pageMargins left="0.25" right="0.25" top="0.75" bottom="0.75" header="0.3" footer="0.3"/>
  <pageSetup scale="70" fitToHeight="0" orientation="landscape" r:id="rId1"/>
  <headerFooter>
    <oddHeader xml:space="preserve">&amp;C&amp;14&amp;KFF0000
</oddHeader>
  </headerFooter>
  <rowBreaks count="1" manualBreakCount="1">
    <brk id="69"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Data!$A$1:$A$2</xm:f>
          </x14:formula1>
          <xm:sqref>S57:S60 S67:S68</xm:sqref>
        </x14:dataValidation>
        <x14:dataValidation type="list" allowBlank="1" showInputMessage="1" showErrorMessage="1">
          <x14:formula1>
            <xm:f>Data!$A$13:$A$14</xm:f>
          </x14:formula1>
          <xm:sqref>S55</xm:sqref>
        </x14:dataValidation>
        <x14:dataValidation type="list" allowBlank="1" showInputMessage="1" showErrorMessage="1">
          <x14:formula1>
            <xm:f>Data!$A$16:$A$17</xm:f>
          </x14:formula1>
          <xm:sqref>S61:S62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S47"/>
  <sheetViews>
    <sheetView showGridLines="0" topLeftCell="A10" zoomScale="90" zoomScaleNormal="90" workbookViewId="0">
      <selection activeCell="S34" sqref="S34"/>
    </sheetView>
  </sheetViews>
  <sheetFormatPr defaultRowHeight="15"/>
  <cols>
    <col min="1" max="1" width="3.42578125" style="43" customWidth="1"/>
    <col min="2" max="2" width="4" style="23" customWidth="1"/>
    <col min="3" max="3" width="11.140625" style="23" customWidth="1"/>
    <col min="4" max="5" width="14.140625" style="23" customWidth="1"/>
    <col min="6" max="6" width="5.28515625" style="23" customWidth="1"/>
    <col min="7" max="9" width="9.140625" style="23"/>
    <col min="10" max="10" width="12.42578125" style="23" customWidth="1"/>
    <col min="11" max="11" width="17.5703125" style="23" customWidth="1"/>
    <col min="12" max="12" width="13.28515625" style="23" customWidth="1"/>
    <col min="13" max="14" width="9.140625" style="23"/>
    <col min="15" max="15" width="9.140625" style="23" customWidth="1"/>
    <col min="16" max="16" width="12.42578125" style="23" customWidth="1"/>
    <col min="17" max="17" width="7.28515625" style="23" customWidth="1"/>
    <col min="18" max="18" width="7.5703125" style="23" customWidth="1"/>
    <col min="19" max="19" width="19.7109375" style="23" customWidth="1"/>
    <col min="20" max="16384" width="9.140625" style="23"/>
  </cols>
  <sheetData>
    <row r="3" spans="1:19" ht="18.75">
      <c r="B3" s="381" t="s">
        <v>5</v>
      </c>
      <c r="C3" s="381"/>
      <c r="D3" s="381"/>
      <c r="E3" s="381"/>
      <c r="F3" s="381"/>
      <c r="G3" s="381"/>
      <c r="H3" s="381"/>
      <c r="I3" s="381"/>
      <c r="J3" s="381"/>
      <c r="K3" s="381"/>
      <c r="L3" s="381"/>
      <c r="M3" s="381"/>
      <c r="N3" s="381"/>
      <c r="O3" s="381"/>
      <c r="P3" s="381"/>
      <c r="Q3" s="381"/>
      <c r="R3" s="381"/>
      <c r="S3" s="381"/>
    </row>
    <row r="4" spans="1:19">
      <c r="B4" s="113"/>
      <c r="C4" s="113"/>
      <c r="D4" s="113"/>
      <c r="E4" s="113"/>
      <c r="F4" s="113"/>
      <c r="G4" s="113"/>
      <c r="H4" s="113"/>
      <c r="I4" s="113"/>
      <c r="J4" s="113"/>
      <c r="K4" s="113"/>
      <c r="L4" s="113"/>
      <c r="M4" s="113"/>
      <c r="N4" s="113"/>
      <c r="O4" s="113"/>
      <c r="P4" s="113"/>
      <c r="Q4" s="113"/>
      <c r="R4" s="113"/>
      <c r="S4" s="113"/>
    </row>
    <row r="5" spans="1:19">
      <c r="B5" s="113"/>
      <c r="C5" s="113"/>
      <c r="D5" s="113"/>
      <c r="E5" s="113"/>
      <c r="F5" s="113"/>
      <c r="G5" s="113"/>
      <c r="H5" s="113"/>
      <c r="I5" s="113"/>
      <c r="J5" s="113"/>
      <c r="K5" s="113"/>
      <c r="L5" s="113"/>
      <c r="M5" s="113"/>
      <c r="N5" s="113"/>
      <c r="O5" s="113"/>
      <c r="P5" s="113"/>
      <c r="Q5" s="113"/>
      <c r="R5" s="113"/>
      <c r="S5" s="113"/>
    </row>
    <row r="6" spans="1:19" ht="15" customHeight="1">
      <c r="B6" s="372" t="s">
        <v>127</v>
      </c>
      <c r="C6" s="372"/>
      <c r="D6" s="372"/>
      <c r="E6" s="372"/>
      <c r="F6" s="372"/>
      <c r="G6" s="372"/>
      <c r="H6" s="372"/>
      <c r="I6" s="372"/>
      <c r="J6" s="372"/>
      <c r="K6" s="372"/>
      <c r="L6" s="372"/>
      <c r="M6" s="372"/>
      <c r="N6" s="372"/>
      <c r="O6" s="372"/>
      <c r="P6" s="372"/>
      <c r="Q6" s="372"/>
      <c r="R6" s="372"/>
      <c r="S6" s="372"/>
    </row>
    <row r="7" spans="1:19">
      <c r="B7" s="113"/>
      <c r="C7" s="113"/>
      <c r="D7" s="113"/>
      <c r="E7" s="113"/>
      <c r="F7" s="113"/>
      <c r="G7" s="113"/>
      <c r="H7" s="113"/>
      <c r="I7" s="113"/>
      <c r="J7" s="113"/>
      <c r="K7" s="113"/>
      <c r="L7" s="113"/>
    </row>
    <row r="8" spans="1:19">
      <c r="B8" s="114" t="s">
        <v>6</v>
      </c>
      <c r="C8" s="113"/>
      <c r="D8" s="113"/>
      <c r="E8" s="377"/>
      <c r="F8" s="377"/>
      <c r="G8" s="377"/>
      <c r="H8" s="377"/>
      <c r="I8" s="377"/>
      <c r="J8" s="377"/>
      <c r="K8" s="377"/>
      <c r="L8" s="377"/>
    </row>
    <row r="9" spans="1:19">
      <c r="D9" s="26"/>
      <c r="E9" s="144"/>
      <c r="F9" s="144"/>
      <c r="N9" s="56"/>
      <c r="O9" s="56"/>
      <c r="P9" s="56"/>
      <c r="Q9" s="56"/>
      <c r="R9" s="56"/>
      <c r="S9" s="56"/>
    </row>
    <row r="10" spans="1:19" ht="18" customHeight="1">
      <c r="A10" s="198"/>
      <c r="B10" s="229" t="s">
        <v>356</v>
      </c>
      <c r="C10" s="118"/>
      <c r="D10" s="230"/>
      <c r="E10" s="116"/>
      <c r="F10" s="116"/>
      <c r="G10" s="118"/>
      <c r="H10" s="118"/>
      <c r="I10" s="118"/>
      <c r="J10" s="118"/>
      <c r="K10" s="118"/>
      <c r="L10" s="118"/>
      <c r="M10" s="118"/>
      <c r="N10" s="118"/>
      <c r="O10" s="118"/>
      <c r="P10" s="118"/>
      <c r="Q10" s="118"/>
      <c r="R10" s="118"/>
      <c r="S10" s="118"/>
    </row>
    <row r="11" spans="1:19" ht="18" customHeight="1">
      <c r="B11" s="30"/>
      <c r="C11" s="29" t="s">
        <v>357</v>
      </c>
      <c r="D11" s="26"/>
      <c r="E11" s="32"/>
      <c r="F11" s="32"/>
    </row>
    <row r="12" spans="1:19" ht="18" customHeight="1">
      <c r="B12" s="30"/>
      <c r="D12" s="26"/>
      <c r="E12" s="32"/>
      <c r="F12" s="32"/>
    </row>
    <row r="13" spans="1:19" ht="18" customHeight="1">
      <c r="B13" s="30"/>
      <c r="D13" s="26"/>
      <c r="E13" s="32"/>
      <c r="F13" s="32"/>
    </row>
    <row r="14" spans="1:19" ht="18" customHeight="1">
      <c r="A14" s="43">
        <v>1</v>
      </c>
      <c r="B14" s="386" t="s">
        <v>315</v>
      </c>
      <c r="C14" s="386"/>
      <c r="D14" s="386"/>
      <c r="E14" s="386"/>
      <c r="F14" s="386"/>
      <c r="G14" s="386"/>
      <c r="H14" s="386"/>
      <c r="I14" s="386"/>
      <c r="J14" s="386"/>
      <c r="K14" s="386"/>
      <c r="L14" s="386"/>
      <c r="M14" s="386"/>
      <c r="N14" s="386"/>
      <c r="O14" s="386"/>
      <c r="P14" s="386"/>
      <c r="Q14" s="386"/>
      <c r="R14" s="386"/>
      <c r="S14" s="111"/>
    </row>
    <row r="15" spans="1:19" ht="6" customHeight="1">
      <c r="B15" s="181"/>
      <c r="C15" s="181"/>
      <c r="D15" s="181"/>
      <c r="E15" s="181"/>
      <c r="F15" s="181"/>
      <c r="G15" s="181"/>
      <c r="H15" s="181"/>
      <c r="I15" s="181"/>
      <c r="J15" s="181"/>
      <c r="K15" s="181"/>
      <c r="L15" s="181"/>
      <c r="M15" s="181"/>
      <c r="N15" s="181"/>
      <c r="O15" s="181"/>
      <c r="P15" s="181"/>
      <c r="Q15" s="181"/>
      <c r="R15" s="181"/>
    </row>
    <row r="16" spans="1:19" ht="18" customHeight="1">
      <c r="B16" s="30" t="s">
        <v>322</v>
      </c>
      <c r="C16" s="387" t="s">
        <v>416</v>
      </c>
      <c r="D16" s="387"/>
      <c r="E16" s="387"/>
      <c r="F16" s="387"/>
      <c r="G16" s="387"/>
      <c r="H16" s="387"/>
      <c r="I16" s="387"/>
      <c r="J16" s="387"/>
      <c r="K16" s="387"/>
      <c r="L16" s="387"/>
      <c r="M16" s="387"/>
      <c r="N16" s="387"/>
      <c r="O16" s="387"/>
      <c r="P16" s="387"/>
      <c r="Q16" s="387"/>
      <c r="R16" s="387"/>
      <c r="S16" s="111"/>
    </row>
    <row r="17" spans="1:19" ht="18" customHeight="1">
      <c r="B17" s="30"/>
      <c r="D17" s="26"/>
      <c r="E17" s="32"/>
      <c r="F17" s="32"/>
    </row>
    <row r="18" spans="1:19" s="56" customFormat="1" ht="18" customHeight="1">
      <c r="A18" s="147">
        <v>2</v>
      </c>
      <c r="B18" s="148" t="s">
        <v>292</v>
      </c>
      <c r="C18" s="148"/>
      <c r="D18" s="148"/>
      <c r="E18" s="148"/>
      <c r="F18" s="148"/>
      <c r="G18" s="148"/>
      <c r="H18" s="148"/>
      <c r="I18" s="148"/>
      <c r="J18" s="148"/>
      <c r="K18" s="148"/>
      <c r="L18" s="148"/>
      <c r="M18" s="148"/>
      <c r="N18" s="148"/>
      <c r="O18" s="148"/>
      <c r="P18" s="148"/>
      <c r="Q18" s="148"/>
      <c r="R18" s="148"/>
      <c r="S18" s="111"/>
    </row>
    <row r="19" spans="1:19" s="56" customFormat="1" ht="18" customHeight="1">
      <c r="A19" s="147"/>
      <c r="B19" s="149"/>
      <c r="C19" s="148"/>
      <c r="D19" s="148"/>
      <c r="E19" s="148"/>
      <c r="F19" s="148"/>
      <c r="G19" s="148"/>
      <c r="H19" s="148"/>
      <c r="I19" s="148"/>
      <c r="J19" s="148"/>
      <c r="K19" s="148"/>
      <c r="L19" s="148"/>
      <c r="M19" s="148"/>
      <c r="N19" s="148"/>
      <c r="O19" s="148"/>
      <c r="P19" s="148"/>
      <c r="Q19" s="150"/>
      <c r="R19" s="150"/>
      <c r="S19" s="109"/>
    </row>
    <row r="20" spans="1:19" s="56" customFormat="1" ht="18" customHeight="1">
      <c r="A20" s="147">
        <v>3</v>
      </c>
      <c r="B20" s="148" t="s">
        <v>152</v>
      </c>
      <c r="C20" s="148"/>
      <c r="D20" s="148"/>
      <c r="E20" s="148"/>
      <c r="F20" s="148"/>
      <c r="G20" s="148"/>
      <c r="H20" s="148"/>
      <c r="I20" s="148"/>
      <c r="J20" s="148"/>
      <c r="K20" s="148"/>
      <c r="L20" s="148"/>
      <c r="M20" s="148"/>
      <c r="N20" s="148"/>
      <c r="O20" s="148"/>
      <c r="P20" s="148"/>
      <c r="Q20" s="148"/>
      <c r="R20" s="148"/>
      <c r="S20" s="111"/>
    </row>
    <row r="21" spans="1:19" s="56" customFormat="1" ht="18" customHeight="1">
      <c r="A21" s="152"/>
      <c r="B21" s="153"/>
      <c r="C21" s="154"/>
      <c r="D21" s="154"/>
      <c r="E21" s="151"/>
      <c r="F21" s="151"/>
      <c r="G21" s="154"/>
      <c r="H21" s="154"/>
      <c r="I21" s="154"/>
      <c r="J21" s="154"/>
      <c r="K21" s="154"/>
      <c r="L21" s="154"/>
      <c r="M21" s="154"/>
      <c r="N21" s="154"/>
      <c r="O21" s="154"/>
      <c r="P21" s="154"/>
      <c r="Q21" s="154"/>
      <c r="R21" s="154"/>
      <c r="S21" s="145"/>
    </row>
    <row r="22" spans="1:19" s="58" customFormat="1">
      <c r="A22" s="163">
        <v>4</v>
      </c>
      <c r="B22" s="385" t="s">
        <v>182</v>
      </c>
      <c r="C22" s="385"/>
      <c r="D22" s="385"/>
      <c r="E22" s="385"/>
      <c r="F22" s="385"/>
      <c r="G22" s="385"/>
      <c r="H22" s="385"/>
      <c r="I22" s="385"/>
      <c r="J22" s="385"/>
      <c r="K22" s="385"/>
      <c r="L22" s="385"/>
      <c r="M22" s="385"/>
      <c r="N22" s="385"/>
      <c r="O22" s="385"/>
      <c r="P22" s="385"/>
      <c r="Q22" s="385"/>
      <c r="R22" s="385"/>
      <c r="S22" s="162"/>
    </row>
    <row r="23" spans="1:19" s="56" customFormat="1" ht="18" customHeight="1">
      <c r="A23" s="147"/>
      <c r="B23" s="148"/>
      <c r="C23" s="150"/>
      <c r="D23" s="150"/>
      <c r="E23" s="151"/>
      <c r="F23" s="151"/>
      <c r="G23" s="150"/>
      <c r="H23" s="150"/>
      <c r="I23" s="150"/>
      <c r="J23" s="150"/>
      <c r="K23" s="150"/>
      <c r="L23" s="150"/>
      <c r="M23" s="150"/>
      <c r="N23" s="150"/>
      <c r="O23" s="155"/>
      <c r="P23" s="150"/>
      <c r="Q23" s="150"/>
      <c r="R23" s="150"/>
      <c r="S23" s="109"/>
    </row>
    <row r="24" spans="1:19" s="56" customFormat="1" ht="18" customHeight="1">
      <c r="A24" s="156">
        <v>5</v>
      </c>
      <c r="B24" s="383" t="s">
        <v>145</v>
      </c>
      <c r="C24" s="383"/>
      <c r="D24" s="383"/>
      <c r="E24" s="383"/>
      <c r="F24" s="383"/>
      <c r="G24" s="383"/>
      <c r="H24" s="383"/>
      <c r="I24" s="383"/>
      <c r="J24" s="383"/>
      <c r="K24" s="383"/>
      <c r="L24" s="384" t="s">
        <v>146</v>
      </c>
      <c r="M24" s="384"/>
      <c r="N24" s="384"/>
      <c r="O24" s="384"/>
      <c r="P24" s="384"/>
      <c r="Q24" s="384"/>
      <c r="R24" s="384"/>
      <c r="S24" s="111"/>
    </row>
    <row r="25" spans="1:19" s="56" customFormat="1" ht="18" customHeight="1">
      <c r="A25" s="156"/>
      <c r="B25" s="157"/>
      <c r="C25" s="157"/>
      <c r="D25" s="157"/>
      <c r="E25" s="158"/>
      <c r="F25" s="158"/>
      <c r="G25" s="157"/>
      <c r="H25" s="157"/>
      <c r="I25" s="157"/>
      <c r="J25" s="157"/>
      <c r="K25" s="157"/>
      <c r="L25" s="159"/>
      <c r="M25" s="159"/>
      <c r="N25" s="159"/>
      <c r="O25" s="159"/>
      <c r="P25" s="159"/>
      <c r="Q25" s="159"/>
      <c r="R25" s="159"/>
      <c r="S25" s="145"/>
    </row>
    <row r="26" spans="1:19" s="56" customFormat="1" ht="18" customHeight="1">
      <c r="A26" s="156">
        <v>6</v>
      </c>
      <c r="B26" s="382" t="s">
        <v>175</v>
      </c>
      <c r="C26" s="382"/>
      <c r="D26" s="382"/>
      <c r="E26" s="382"/>
      <c r="F26" s="382"/>
      <c r="G26" s="382"/>
      <c r="H26" s="382"/>
      <c r="I26" s="382"/>
      <c r="J26" s="382"/>
      <c r="K26" s="382"/>
      <c r="L26" s="382"/>
      <c r="M26" s="382"/>
      <c r="N26" s="382"/>
      <c r="O26" s="382"/>
      <c r="P26" s="382"/>
      <c r="Q26" s="382"/>
      <c r="R26" s="382"/>
      <c r="S26" s="111"/>
    </row>
    <row r="27" spans="1:19" s="56" customFormat="1" ht="18" customHeight="1">
      <c r="A27" s="156"/>
      <c r="B27" s="160"/>
      <c r="C27" s="160"/>
      <c r="D27" s="160"/>
      <c r="E27" s="160"/>
      <c r="F27" s="160"/>
      <c r="G27" s="160"/>
      <c r="H27" s="160"/>
      <c r="I27" s="160"/>
      <c r="J27" s="160"/>
      <c r="K27" s="160"/>
      <c r="L27" s="160"/>
      <c r="M27" s="160"/>
      <c r="N27" s="160"/>
      <c r="O27" s="160"/>
      <c r="P27" s="160"/>
      <c r="Q27" s="160"/>
      <c r="R27" s="160"/>
      <c r="S27" s="145"/>
    </row>
    <row r="28" spans="1:19" ht="18" customHeight="1">
      <c r="A28" s="147">
        <v>7</v>
      </c>
      <c r="B28" s="388" t="s">
        <v>328</v>
      </c>
      <c r="C28" s="388"/>
      <c r="D28" s="388"/>
      <c r="E28" s="388"/>
      <c r="F28" s="388"/>
      <c r="G28" s="388"/>
      <c r="H28" s="388"/>
      <c r="I28" s="388"/>
      <c r="J28" s="388"/>
      <c r="K28" s="388"/>
      <c r="L28" s="388"/>
      <c r="M28" s="388"/>
      <c r="N28" s="388"/>
      <c r="O28" s="388"/>
      <c r="P28" s="388"/>
      <c r="Q28" s="388"/>
      <c r="R28" s="161"/>
      <c r="S28" s="111"/>
    </row>
    <row r="29" spans="1:19" s="56" customFormat="1" ht="6.95" customHeight="1">
      <c r="A29" s="147"/>
      <c r="B29" s="292"/>
      <c r="C29" s="292"/>
      <c r="D29" s="292"/>
      <c r="E29" s="292"/>
      <c r="F29" s="292"/>
      <c r="G29" s="292"/>
      <c r="H29" s="292"/>
      <c r="I29" s="292"/>
      <c r="J29" s="292"/>
      <c r="K29" s="292"/>
      <c r="L29" s="292"/>
      <c r="M29" s="292"/>
      <c r="N29" s="292"/>
      <c r="O29" s="292"/>
      <c r="P29" s="292"/>
      <c r="Q29" s="292"/>
      <c r="R29" s="150"/>
      <c r="S29" s="82"/>
    </row>
    <row r="30" spans="1:19" ht="18" customHeight="1">
      <c r="A30" s="147"/>
      <c r="B30" s="291" t="s">
        <v>407</v>
      </c>
      <c r="C30" s="388" t="str">
        <f>IF(S14="1040 Schedule C","Are you using net profit or gross income in your average monthly payroll calculation?","")</f>
        <v/>
      </c>
      <c r="D30" s="388"/>
      <c r="E30" s="388"/>
      <c r="F30" s="388"/>
      <c r="G30" s="388"/>
      <c r="H30" s="388"/>
      <c r="I30" s="388"/>
      <c r="J30" s="388"/>
      <c r="K30" s="388"/>
      <c r="L30" s="388"/>
      <c r="M30" s="388"/>
      <c r="N30" s="388"/>
      <c r="O30" s="388"/>
      <c r="P30" s="388"/>
      <c r="Q30" s="388"/>
      <c r="R30" s="161"/>
      <c r="S30" s="111"/>
    </row>
    <row r="31" spans="1:19" ht="18" customHeight="1">
      <c r="A31" s="147"/>
      <c r="C31" s="304" t="str">
        <f>IF(S14="1040 Schedule C","The Numerated Portal will default to Gross Income if you select the Schedule C application type. For many borrowers, this will result in the largest available loan amount.","")</f>
        <v/>
      </c>
      <c r="D31" s="290"/>
      <c r="E31" s="290"/>
      <c r="F31" s="290"/>
      <c r="G31" s="290"/>
      <c r="H31" s="290"/>
      <c r="I31" s="290"/>
      <c r="J31" s="290"/>
      <c r="K31" s="290"/>
      <c r="L31" s="290"/>
      <c r="M31" s="290"/>
      <c r="N31" s="290"/>
      <c r="O31" s="290"/>
      <c r="P31" s="290"/>
      <c r="Q31" s="290"/>
      <c r="R31" s="161"/>
      <c r="S31" s="146"/>
    </row>
    <row r="32" spans="1:19">
      <c r="A32" s="43">
        <v>8</v>
      </c>
      <c r="B32" s="23" t="s">
        <v>325</v>
      </c>
      <c r="S32" s="111"/>
    </row>
    <row r="34" spans="1:19">
      <c r="A34" s="43">
        <v>9</v>
      </c>
      <c r="B34" s="23" t="s">
        <v>373</v>
      </c>
      <c r="S34" s="111"/>
    </row>
    <row r="35" spans="1:19" s="56" customFormat="1" ht="39" customHeight="1">
      <c r="A35" s="147"/>
      <c r="B35" s="380" t="s">
        <v>387</v>
      </c>
      <c r="C35" s="380"/>
      <c r="D35" s="380"/>
      <c r="E35" s="380"/>
      <c r="F35" s="380"/>
      <c r="G35" s="380"/>
      <c r="H35" s="380"/>
      <c r="I35" s="380"/>
      <c r="J35" s="380"/>
      <c r="K35" s="380"/>
      <c r="L35" s="380"/>
      <c r="M35" s="380"/>
      <c r="N35" s="380"/>
      <c r="O35" s="380"/>
      <c r="P35" s="380"/>
      <c r="Q35" s="148"/>
      <c r="R35" s="148"/>
    </row>
    <row r="36" spans="1:19">
      <c r="C36" s="44" t="s">
        <v>374</v>
      </c>
    </row>
    <row r="38" spans="1:19">
      <c r="B38" s="201" t="s">
        <v>334</v>
      </c>
      <c r="C38" s="202"/>
      <c r="D38" s="202"/>
      <c r="E38" s="202"/>
      <c r="F38" s="202"/>
      <c r="G38" s="202"/>
      <c r="H38" s="202"/>
      <c r="I38" s="202"/>
      <c r="J38" s="202"/>
      <c r="K38" s="202"/>
      <c r="L38" s="202"/>
      <c r="M38" s="202"/>
      <c r="N38" s="202"/>
      <c r="O38" s="202"/>
      <c r="P38" s="202"/>
      <c r="Q38" s="202"/>
      <c r="R38" s="202"/>
    </row>
    <row r="39" spans="1:19" ht="6.75" customHeight="1">
      <c r="B39" s="201"/>
      <c r="C39" s="201"/>
      <c r="D39" s="202"/>
      <c r="E39" s="202"/>
      <c r="F39" s="202"/>
      <c r="G39" s="202"/>
      <c r="H39" s="202"/>
      <c r="I39" s="202"/>
      <c r="J39" s="202"/>
      <c r="K39" s="202"/>
      <c r="L39" s="202"/>
      <c r="M39" s="202"/>
      <c r="N39" s="202"/>
      <c r="O39" s="202"/>
      <c r="P39" s="202"/>
      <c r="Q39" s="202"/>
      <c r="R39" s="202"/>
      <c r="S39" s="202"/>
    </row>
    <row r="40" spans="1:19" ht="12.75" customHeight="1">
      <c r="B40" s="201"/>
      <c r="C40" s="228" t="s">
        <v>351</v>
      </c>
      <c r="D40" s="202"/>
      <c r="E40" s="202"/>
      <c r="F40" s="202"/>
      <c r="G40" s="202"/>
      <c r="H40" s="202"/>
      <c r="I40" s="202"/>
      <c r="J40" s="202"/>
      <c r="K40" s="202"/>
      <c r="L40" s="202"/>
      <c r="M40" s="202"/>
      <c r="N40" s="202"/>
      <c r="O40" s="202"/>
      <c r="P40" s="202"/>
      <c r="Q40" s="202"/>
      <c r="R40" s="202"/>
      <c r="S40" s="202"/>
    </row>
    <row r="41" spans="1:19">
      <c r="C41" s="23" t="s">
        <v>348</v>
      </c>
      <c r="G41" s="379" t="s">
        <v>352</v>
      </c>
      <c r="H41" s="379"/>
      <c r="I41" s="379"/>
      <c r="J41" s="379"/>
    </row>
    <row r="42" spans="1:19">
      <c r="C42" s="23" t="s">
        <v>395</v>
      </c>
      <c r="G42" s="379" t="s">
        <v>397</v>
      </c>
      <c r="H42" s="379"/>
      <c r="I42" s="379"/>
      <c r="J42" s="379"/>
    </row>
    <row r="43" spans="1:19">
      <c r="C43" s="23" t="s">
        <v>394</v>
      </c>
      <c r="G43" s="379" t="s">
        <v>396</v>
      </c>
      <c r="H43" s="379"/>
      <c r="I43" s="379"/>
      <c r="J43" s="379"/>
    </row>
    <row r="44" spans="1:19">
      <c r="C44" s="23" t="s">
        <v>349</v>
      </c>
      <c r="G44" s="379" t="s">
        <v>353</v>
      </c>
      <c r="H44" s="379"/>
      <c r="I44" s="379"/>
      <c r="J44" s="379"/>
    </row>
    <row r="45" spans="1:19" s="43" customFormat="1" ht="15" customHeight="1">
      <c r="B45" s="23"/>
      <c r="C45" s="23" t="s">
        <v>350</v>
      </c>
      <c r="E45" s="23"/>
      <c r="F45" s="23"/>
      <c r="G45" s="379" t="s">
        <v>354</v>
      </c>
      <c r="H45" s="379"/>
      <c r="I45" s="379"/>
      <c r="J45" s="379"/>
      <c r="K45" s="23"/>
      <c r="L45" s="23"/>
      <c r="M45" s="23"/>
      <c r="N45" s="23"/>
      <c r="O45" s="23"/>
      <c r="P45" s="23"/>
      <c r="Q45" s="23"/>
      <c r="R45" s="23"/>
      <c r="S45" s="23"/>
    </row>
    <row r="46" spans="1:19" s="43" customFormat="1" ht="15" customHeight="1">
      <c r="B46" s="23"/>
      <c r="C46" s="23"/>
      <c r="D46" s="23"/>
      <c r="E46" s="23"/>
      <c r="F46" s="23"/>
      <c r="G46" s="23"/>
      <c r="H46" s="23"/>
      <c r="I46" s="23"/>
      <c r="J46" s="23"/>
      <c r="K46" s="23"/>
      <c r="L46" s="23"/>
      <c r="M46" s="23"/>
      <c r="N46" s="23"/>
      <c r="O46" s="23"/>
      <c r="P46" s="23"/>
      <c r="Q46" s="23"/>
      <c r="R46" s="23"/>
      <c r="S46" s="23"/>
    </row>
    <row r="47" spans="1:19" s="43" customFormat="1" ht="64.5" customHeight="1">
      <c r="B47" s="389" t="s">
        <v>428</v>
      </c>
      <c r="C47" s="389"/>
      <c r="D47" s="389"/>
      <c r="E47" s="389"/>
      <c r="F47" s="389"/>
      <c r="G47" s="389"/>
      <c r="H47" s="389"/>
      <c r="I47" s="389"/>
      <c r="J47" s="389"/>
      <c r="K47" s="389"/>
      <c r="L47" s="389"/>
      <c r="M47" s="389"/>
      <c r="N47" s="23"/>
      <c r="O47" s="23"/>
      <c r="P47" s="23"/>
      <c r="Q47" s="23"/>
      <c r="R47" s="23"/>
      <c r="S47" s="23"/>
    </row>
  </sheetData>
  <sheetProtection algorithmName="SHA-512" hashValue="6BKajiWOJkwsYR9X4aP+tH6zmt5xjcUDDRdAXl4gSdWGxbOxXrX7vBXpSmqaZVLaSktxPxuszE0qydyylEs+xQ==" saltValue="6y5tKoRqjGEutwobeTn9Zg==" spinCount="100000" sheet="1" formatCells="0" formatColumns="0" formatRows="0" insertColumns="0" insertRows="0" insertHyperlinks="0" deleteColumns="0" deleteRows="0" sort="0" autoFilter="0" pivotTables="0"/>
  <mergeCells count="18">
    <mergeCell ref="G42:J42"/>
    <mergeCell ref="G43:J43"/>
    <mergeCell ref="G44:J44"/>
    <mergeCell ref="G45:J45"/>
    <mergeCell ref="B47:M47"/>
    <mergeCell ref="G41:J41"/>
    <mergeCell ref="B35:P35"/>
    <mergeCell ref="B3:S3"/>
    <mergeCell ref="B6:S6"/>
    <mergeCell ref="E8:L8"/>
    <mergeCell ref="B26:R26"/>
    <mergeCell ref="B24:K24"/>
    <mergeCell ref="L24:R24"/>
    <mergeCell ref="B22:R22"/>
    <mergeCell ref="B14:R14"/>
    <mergeCell ref="C16:R16"/>
    <mergeCell ref="B28:Q28"/>
    <mergeCell ref="C30:Q30"/>
  </mergeCells>
  <dataValidations count="2">
    <dataValidation type="list" allowBlank="1" showInputMessage="1" showErrorMessage="1" sqref="S24:S25">
      <formula1>YN</formula1>
    </dataValidation>
    <dataValidation type="list" allowBlank="1" showInputMessage="1" showErrorMessage="1" sqref="S14">
      <formula1>TaxRet</formula1>
    </dataValidation>
  </dataValidations>
  <hyperlinks>
    <hyperlink ref="G41" location="'Corps &amp; Non-Profits'!A1" display="Corporations or Non Profits click here"/>
    <hyperlink ref="G43" location="'Self Employed (Net Profit)'!A1" display="Click here for Self Employed (Net Profit)"/>
    <hyperlink ref="G44" location="'Farmer-Rancher'!A1" display="Farmer-Rancher Schedule F filers click here"/>
    <hyperlink ref="G45" location="Partnership!A1" display="Partnership 1065 filers click here"/>
    <hyperlink ref="C36" location="'Addendum A-Affiliate'!A1" display="Click HERE for definition of Affiliate"/>
    <hyperlink ref="G42" location="'Self Employed (Gross Income)'!A1" display="Click here for Self Employed (Gross Income)"/>
  </hyperlinks>
  <pageMargins left="0.25" right="0.25" top="0.75" bottom="0.75" header="0.3" footer="0.3"/>
  <pageSetup scale="70" fitToHeight="0" orientation="landscape" r:id="rId1"/>
  <headerFooter>
    <oddHeader xml:space="preserve">&amp;C&amp;14&amp;KFF0000
</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Data!$A$1:$A$2</xm:f>
          </x14:formula1>
          <xm:sqref>S34 S20:S21 S16 S32 S26:S29</xm:sqref>
        </x14:dataValidation>
        <x14:dataValidation type="list" allowBlank="1" showInputMessage="1" showErrorMessage="1">
          <x14:formula1>
            <xm:f>Data!$A$13:$A$14</xm:f>
          </x14:formula1>
          <xm:sqref>S18</xm:sqref>
        </x14:dataValidation>
        <x14:dataValidation type="list" allowBlank="1" showInputMessage="1" showErrorMessage="1">
          <x14:formula1>
            <xm:f>Data!$A$16:$A$17</xm:f>
          </x14:formula1>
          <xm:sqref>S22</xm:sqref>
        </x14:dataValidation>
        <x14:dataValidation type="list" allowBlank="1" showInputMessage="1" showErrorMessage="1">
          <x14:formula1>
            <xm:f>Data!$A$28:$A$29</xm:f>
          </x14:formula1>
          <xm:sqref>S30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3:AC101"/>
  <sheetViews>
    <sheetView showGridLines="0" topLeftCell="A13" zoomScale="90" zoomScaleNormal="90" workbookViewId="0"/>
  </sheetViews>
  <sheetFormatPr defaultRowHeight="15"/>
  <cols>
    <col min="1" max="1" width="3.42578125" style="43" customWidth="1"/>
    <col min="2" max="2" width="4" style="72" customWidth="1"/>
    <col min="3" max="3" width="4" style="23" customWidth="1"/>
    <col min="4" max="4" width="6.7109375" style="23" customWidth="1"/>
    <col min="5" max="5" width="11" style="23" customWidth="1"/>
    <col min="6" max="6" width="16.85546875" style="23" customWidth="1"/>
    <col min="7" max="10" width="9.140625" style="23"/>
    <col min="11" max="11" width="10.85546875" style="23" customWidth="1"/>
    <col min="12" max="12" width="14.28515625" style="23" customWidth="1"/>
    <col min="13" max="13" width="14" style="23" customWidth="1"/>
    <col min="14" max="14" width="6.5703125" style="23" customWidth="1"/>
    <col min="15" max="15" width="13.42578125" style="23" customWidth="1"/>
    <col min="16" max="16" width="12.5703125" style="23" customWidth="1"/>
    <col min="17" max="17" width="12.42578125" style="23" customWidth="1"/>
    <col min="18" max="18" width="10.42578125" style="23" customWidth="1"/>
    <col min="19" max="19" width="9.140625" style="23" customWidth="1"/>
    <col min="20" max="20" width="17.140625" style="23" customWidth="1"/>
    <col min="21" max="16384" width="9.140625" style="23"/>
  </cols>
  <sheetData>
    <row r="3" spans="1:29" ht="18.75">
      <c r="B3" s="381" t="s">
        <v>218</v>
      </c>
      <c r="C3" s="381"/>
      <c r="D3" s="381"/>
      <c r="E3" s="381"/>
      <c r="F3" s="381"/>
      <c r="G3" s="381"/>
      <c r="H3" s="381"/>
      <c r="I3" s="381"/>
      <c r="J3" s="381"/>
      <c r="K3" s="381"/>
      <c r="L3" s="381"/>
      <c r="M3" s="381"/>
      <c r="N3" s="381"/>
      <c r="O3" s="381"/>
      <c r="P3" s="381"/>
      <c r="Q3" s="381"/>
      <c r="R3" s="381"/>
      <c r="S3" s="381"/>
      <c r="T3" s="381"/>
    </row>
    <row r="4" spans="1:29">
      <c r="B4" s="164"/>
      <c r="C4" s="164"/>
      <c r="D4" s="104"/>
      <c r="E4" s="104"/>
      <c r="F4" s="104"/>
      <c r="G4" s="104"/>
      <c r="H4" s="104"/>
      <c r="I4" s="104"/>
      <c r="J4" s="104"/>
      <c r="K4" s="104"/>
      <c r="L4" s="104"/>
      <c r="M4" s="104"/>
      <c r="N4" s="104"/>
      <c r="O4" s="104"/>
      <c r="P4" s="104"/>
      <c r="Q4" s="104"/>
      <c r="R4" s="104"/>
      <c r="S4" s="104"/>
      <c r="T4" s="104"/>
    </row>
    <row r="5" spans="1:29" ht="15" customHeight="1">
      <c r="B5" s="372" t="s">
        <v>127</v>
      </c>
      <c r="C5" s="372"/>
      <c r="D5" s="372"/>
      <c r="E5" s="372"/>
      <c r="F5" s="372"/>
      <c r="G5" s="372"/>
      <c r="H5" s="372"/>
      <c r="I5" s="372"/>
      <c r="J5" s="372"/>
      <c r="K5" s="372"/>
      <c r="L5" s="372"/>
      <c r="M5" s="372"/>
      <c r="N5" s="372"/>
      <c r="O5" s="372"/>
      <c r="P5" s="372"/>
      <c r="Q5" s="372"/>
      <c r="R5" s="372"/>
      <c r="S5" s="372"/>
      <c r="T5" s="372"/>
    </row>
    <row r="6" spans="1:29">
      <c r="B6" s="164"/>
      <c r="C6" s="164"/>
      <c r="D6" s="104"/>
      <c r="E6" s="104"/>
      <c r="F6" s="104"/>
      <c r="G6" s="104"/>
      <c r="H6" s="104"/>
      <c r="I6" s="104"/>
      <c r="J6" s="104"/>
      <c r="K6" s="104"/>
      <c r="L6" s="104"/>
      <c r="M6" s="104"/>
    </row>
    <row r="7" spans="1:29">
      <c r="A7" s="172"/>
      <c r="B7" s="166" t="s">
        <v>6</v>
      </c>
      <c r="C7" s="166"/>
      <c r="D7" s="104"/>
      <c r="E7" s="104"/>
      <c r="F7" s="405">
        <f>+Questions!E8</f>
        <v>0</v>
      </c>
      <c r="G7" s="405"/>
      <c r="H7" s="405"/>
      <c r="I7" s="405"/>
      <c r="J7" s="405"/>
      <c r="K7" s="405"/>
      <c r="L7" s="405"/>
      <c r="M7" s="405"/>
    </row>
    <row r="8" spans="1:29">
      <c r="A8" s="172"/>
      <c r="B8" s="171"/>
    </row>
    <row r="9" spans="1:29" ht="18.75">
      <c r="A9" s="172"/>
      <c r="B9" s="121" t="s">
        <v>238</v>
      </c>
      <c r="C9" s="121"/>
      <c r="D9" s="119"/>
      <c r="E9" s="119"/>
      <c r="F9" s="129"/>
      <c r="G9" s="129"/>
      <c r="H9" s="129"/>
      <c r="I9" s="129"/>
      <c r="J9" s="129"/>
      <c r="K9" s="129"/>
      <c r="L9" s="129"/>
      <c r="M9" s="129"/>
      <c r="N9" s="118"/>
      <c r="O9" s="118"/>
      <c r="P9" s="118"/>
      <c r="Q9" s="118"/>
      <c r="R9" s="118"/>
      <c r="S9" s="118"/>
      <c r="T9" s="118"/>
    </row>
    <row r="10" spans="1:29" ht="18.75">
      <c r="B10" s="209"/>
      <c r="C10" s="121"/>
      <c r="D10" s="119"/>
      <c r="E10" s="119"/>
      <c r="F10" s="129"/>
      <c r="G10" s="129"/>
      <c r="H10" s="129"/>
      <c r="I10" s="129"/>
      <c r="J10" s="129"/>
      <c r="K10" s="129"/>
      <c r="L10" s="129"/>
      <c r="M10" s="129"/>
      <c r="N10" s="118"/>
      <c r="O10" s="118"/>
      <c r="P10" s="118"/>
      <c r="Q10" s="118"/>
      <c r="R10" s="118"/>
      <c r="S10" s="118"/>
      <c r="T10" s="118"/>
    </row>
    <row r="11" spans="1:29" ht="35.25" customHeight="1">
      <c r="B11" s="406" t="s">
        <v>293</v>
      </c>
      <c r="C11" s="407"/>
      <c r="D11" s="407"/>
      <c r="E11" s="407"/>
      <c r="F11" s="407"/>
      <c r="G11" s="407"/>
      <c r="H11" s="407"/>
      <c r="I11" s="407"/>
      <c r="J11" s="407"/>
      <c r="K11" s="407"/>
      <c r="L11" s="407"/>
      <c r="M11" s="407"/>
      <c r="N11" s="407"/>
      <c r="O11" s="407"/>
      <c r="P11" s="407"/>
      <c r="Q11" s="407"/>
      <c r="R11" s="407"/>
      <c r="S11" s="407"/>
      <c r="T11" s="408"/>
    </row>
    <row r="12" spans="1:29" ht="12.75" customHeight="1">
      <c r="B12" s="185"/>
      <c r="C12" s="185"/>
      <c r="D12" s="185"/>
      <c r="E12" s="185"/>
      <c r="F12" s="185"/>
      <c r="G12" s="185"/>
      <c r="H12" s="185"/>
      <c r="I12" s="185"/>
      <c r="J12" s="185"/>
      <c r="K12" s="185"/>
      <c r="L12" s="185"/>
      <c r="M12" s="185"/>
      <c r="N12" s="185"/>
      <c r="O12" s="185"/>
      <c r="P12" s="185"/>
      <c r="Q12" s="185"/>
      <c r="R12" s="185"/>
      <c r="S12" s="185"/>
      <c r="T12" s="185"/>
    </row>
    <row r="13" spans="1:29" ht="48.75" customHeight="1">
      <c r="B13" s="249" t="s">
        <v>326</v>
      </c>
      <c r="C13" s="186" t="s">
        <v>327</v>
      </c>
      <c r="D13" s="390" t="s">
        <v>378</v>
      </c>
      <c r="E13" s="390"/>
      <c r="F13" s="390"/>
      <c r="G13" s="390"/>
      <c r="H13" s="390"/>
      <c r="I13" s="390"/>
      <c r="J13" s="390"/>
      <c r="K13" s="390"/>
      <c r="L13" s="390"/>
      <c r="M13" s="390"/>
      <c r="N13" s="390"/>
      <c r="O13" s="390"/>
      <c r="P13" s="390"/>
      <c r="Q13" s="390"/>
      <c r="R13" s="390"/>
      <c r="S13" s="390"/>
      <c r="T13" s="390"/>
    </row>
    <row r="14" spans="1:29" ht="15" customHeight="1">
      <c r="A14" s="49"/>
      <c r="C14" s="204"/>
      <c r="D14" s="409" t="s">
        <v>213</v>
      </c>
      <c r="E14" s="409"/>
      <c r="F14" s="409"/>
      <c r="G14" s="409"/>
      <c r="H14" s="409"/>
      <c r="I14" s="409"/>
      <c r="J14" s="409"/>
      <c r="K14" s="409"/>
      <c r="L14" s="409"/>
      <c r="M14" s="409"/>
      <c r="N14" s="409"/>
      <c r="O14" s="409"/>
      <c r="P14" s="409"/>
      <c r="Q14" s="409"/>
      <c r="R14" s="409"/>
      <c r="S14" s="409"/>
    </row>
    <row r="15" spans="1:29">
      <c r="B15" s="203" t="s">
        <v>41</v>
      </c>
      <c r="C15" s="187"/>
      <c r="D15" s="350" t="s">
        <v>377</v>
      </c>
      <c r="E15" s="351"/>
      <c r="F15" s="351"/>
      <c r="G15" s="351"/>
      <c r="H15" s="351"/>
      <c r="I15" s="351"/>
      <c r="J15" s="351"/>
      <c r="K15" s="351"/>
      <c r="L15" s="351"/>
      <c r="M15" s="351"/>
      <c r="N15" s="351"/>
      <c r="O15" s="351"/>
    </row>
    <row r="16" spans="1:29">
      <c r="B16" s="203" t="s">
        <v>41</v>
      </c>
      <c r="C16" s="187"/>
      <c r="D16" s="350" t="s">
        <v>136</v>
      </c>
      <c r="E16" s="351"/>
      <c r="F16" s="351"/>
      <c r="G16" s="351"/>
      <c r="H16" s="351"/>
      <c r="I16" s="351"/>
      <c r="J16" s="351"/>
      <c r="K16" s="351"/>
      <c r="L16" s="351"/>
      <c r="M16" s="351"/>
      <c r="N16" s="351"/>
      <c r="O16" s="351"/>
      <c r="V16" s="56"/>
      <c r="W16" s="56"/>
      <c r="X16" s="56"/>
      <c r="Y16" s="56"/>
      <c r="Z16" s="56"/>
      <c r="AA16" s="56"/>
      <c r="AB16" s="56"/>
      <c r="AC16" s="56"/>
    </row>
    <row r="17" spans="1:29" ht="8.25" customHeight="1">
      <c r="B17" s="128"/>
      <c r="C17" s="128"/>
      <c r="D17" s="105"/>
      <c r="E17" s="105"/>
      <c r="F17" s="105"/>
      <c r="G17" s="105"/>
      <c r="H17" s="105"/>
      <c r="I17" s="105"/>
      <c r="J17" s="105"/>
      <c r="K17" s="105"/>
      <c r="L17" s="105"/>
      <c r="M17" s="105"/>
      <c r="N17" s="105"/>
      <c r="O17" s="105"/>
      <c r="P17" s="105"/>
      <c r="Q17" s="105"/>
      <c r="R17" s="105"/>
      <c r="S17" s="105"/>
    </row>
    <row r="18" spans="1:29">
      <c r="B18" s="204"/>
      <c r="C18" s="204"/>
      <c r="D18" s="396" t="s">
        <v>375</v>
      </c>
      <c r="E18" s="396"/>
      <c r="F18" s="396"/>
      <c r="G18" s="396"/>
      <c r="H18" s="396"/>
      <c r="I18" s="396"/>
      <c r="J18" s="396"/>
      <c r="K18" s="396"/>
      <c r="L18" s="396"/>
      <c r="M18" s="396"/>
      <c r="N18" s="396"/>
      <c r="O18" s="396"/>
      <c r="P18" s="396"/>
      <c r="Q18" s="396"/>
      <c r="R18" s="396"/>
      <c r="S18" s="396"/>
      <c r="T18" s="236"/>
    </row>
    <row r="19" spans="1:29">
      <c r="B19" s="203" t="str">
        <f>IF(Questions!S34="Yes","Yes","No")</f>
        <v>No</v>
      </c>
      <c r="C19" s="187"/>
      <c r="D19" s="403" t="s">
        <v>403</v>
      </c>
      <c r="E19" s="404"/>
      <c r="F19" s="404"/>
      <c r="G19" s="404"/>
      <c r="H19" s="234" t="s">
        <v>360</v>
      </c>
      <c r="I19" s="235"/>
      <c r="J19" s="235"/>
      <c r="K19" s="235"/>
      <c r="L19" s="235"/>
      <c r="M19" s="235"/>
      <c r="N19" s="235"/>
      <c r="O19" s="235"/>
      <c r="P19" s="235"/>
      <c r="Q19" s="235"/>
      <c r="R19" s="235"/>
      <c r="S19" s="235"/>
      <c r="T19" s="236"/>
    </row>
    <row r="20" spans="1:29" ht="9.75" customHeight="1">
      <c r="A20" s="242"/>
      <c r="B20" s="248"/>
      <c r="C20" s="248"/>
      <c r="D20" s="248"/>
      <c r="E20" s="243"/>
      <c r="F20" s="243"/>
      <c r="G20" s="243"/>
      <c r="H20" s="243"/>
      <c r="I20" s="243"/>
      <c r="J20" s="243"/>
      <c r="K20" s="243"/>
      <c r="L20" s="243"/>
      <c r="M20" s="243"/>
      <c r="N20" s="243"/>
      <c r="O20" s="243"/>
      <c r="V20" s="56"/>
      <c r="W20" s="56"/>
      <c r="X20" s="56"/>
      <c r="Y20" s="56"/>
      <c r="Z20" s="56"/>
      <c r="AA20" s="56"/>
      <c r="AB20" s="56"/>
      <c r="AC20" s="56"/>
    </row>
    <row r="21" spans="1:29" ht="40.5" customHeight="1">
      <c r="B21" s="204"/>
      <c r="C21" s="204"/>
      <c r="D21" s="413" t="s">
        <v>404</v>
      </c>
      <c r="E21" s="413"/>
      <c r="F21" s="413"/>
      <c r="G21" s="413"/>
      <c r="H21" s="413"/>
      <c r="I21" s="413"/>
      <c r="J21" s="413"/>
      <c r="K21" s="413"/>
      <c r="L21" s="413"/>
      <c r="M21" s="413"/>
      <c r="N21" s="413"/>
      <c r="O21" s="413"/>
      <c r="P21" s="413"/>
      <c r="Q21" s="413"/>
      <c r="R21" s="413"/>
      <c r="S21" s="413"/>
      <c r="T21" s="413"/>
    </row>
    <row r="22" spans="1:29">
      <c r="B22" s="204"/>
      <c r="C22" s="204"/>
      <c r="D22" s="237"/>
      <c r="E22" s="237"/>
      <c r="F22" s="237"/>
      <c r="G22" s="237"/>
      <c r="H22" s="234"/>
      <c r="I22" s="235"/>
      <c r="J22" s="235"/>
      <c r="K22" s="235"/>
      <c r="L22" s="235"/>
      <c r="M22" s="235"/>
      <c r="N22" s="235"/>
      <c r="O22" s="235"/>
      <c r="P22" s="235"/>
      <c r="Q22" s="235"/>
      <c r="R22" s="235"/>
      <c r="S22" s="235"/>
      <c r="T22" s="236"/>
    </row>
    <row r="23" spans="1:29">
      <c r="C23" s="204"/>
      <c r="D23" s="396" t="s">
        <v>214</v>
      </c>
      <c r="E23" s="396"/>
      <c r="F23" s="396"/>
      <c r="G23" s="396"/>
      <c r="H23" s="396"/>
      <c r="I23" s="396"/>
      <c r="J23" s="396"/>
      <c r="K23" s="396"/>
      <c r="L23" s="396"/>
      <c r="M23" s="396"/>
      <c r="N23" s="396"/>
      <c r="O23" s="396"/>
      <c r="P23" s="396"/>
      <c r="Q23" s="396"/>
      <c r="R23" s="396"/>
      <c r="S23" s="396"/>
    </row>
    <row r="24" spans="1:29" ht="30.75" customHeight="1">
      <c r="B24" s="203" t="str">
        <f>IF(Questions!S32="Yes","Yes","No")</f>
        <v>No</v>
      </c>
      <c r="C24" s="187"/>
      <c r="D24" s="347" t="s">
        <v>197</v>
      </c>
      <c r="E24" s="412"/>
      <c r="F24" s="412"/>
      <c r="G24" s="412"/>
      <c r="H24" s="412"/>
      <c r="I24" s="412"/>
      <c r="J24" s="412"/>
      <c r="K24" s="412"/>
      <c r="L24" s="412"/>
      <c r="M24" s="412"/>
      <c r="N24" s="412"/>
      <c r="O24" s="412"/>
      <c r="P24" s="412"/>
      <c r="Q24" s="412"/>
      <c r="R24" s="412"/>
      <c r="S24" s="412"/>
      <c r="T24" s="412"/>
    </row>
    <row r="25" spans="1:29" ht="29.25" customHeight="1">
      <c r="B25" s="203" t="str">
        <f>IF(Questions!S32="Yes","Yes","No")</f>
        <v>No</v>
      </c>
      <c r="C25" s="187"/>
      <c r="D25" s="347" t="s">
        <v>196</v>
      </c>
      <c r="E25" s="412"/>
      <c r="F25" s="412"/>
      <c r="G25" s="412"/>
      <c r="H25" s="412"/>
      <c r="I25" s="412"/>
      <c r="J25" s="412"/>
      <c r="K25" s="412"/>
      <c r="L25" s="412"/>
      <c r="M25" s="412"/>
      <c r="N25" s="412"/>
      <c r="O25" s="412"/>
      <c r="P25" s="412"/>
      <c r="Q25" s="412"/>
      <c r="R25" s="412"/>
      <c r="S25" s="412"/>
      <c r="T25" s="412"/>
    </row>
    <row r="26" spans="1:29" ht="42.75" customHeight="1">
      <c r="B26" s="203" t="str">
        <f>IF(Questions!S32="Yes","Yes","No")</f>
        <v>No</v>
      </c>
      <c r="C26" s="187"/>
      <c r="D26" s="410" t="s">
        <v>209</v>
      </c>
      <c r="E26" s="411"/>
      <c r="F26" s="411"/>
      <c r="G26" s="411"/>
      <c r="H26" s="411"/>
      <c r="I26" s="411"/>
      <c r="J26" s="411"/>
      <c r="K26" s="411"/>
      <c r="L26" s="411"/>
      <c r="M26" s="411"/>
      <c r="N26" s="411"/>
      <c r="O26" s="411"/>
      <c r="P26" s="411"/>
      <c r="Q26" s="411"/>
      <c r="R26" s="411"/>
      <c r="S26" s="411"/>
      <c r="T26" s="411"/>
    </row>
    <row r="27" spans="1:29" ht="14.25" customHeight="1">
      <c r="B27" s="128"/>
      <c r="C27" s="128"/>
      <c r="D27" s="105"/>
      <c r="E27" s="105"/>
      <c r="F27" s="105"/>
      <c r="G27" s="105"/>
      <c r="H27" s="105"/>
      <c r="I27" s="105"/>
      <c r="J27" s="105"/>
      <c r="K27" s="105"/>
      <c r="L27" s="105"/>
      <c r="M27" s="105"/>
      <c r="N27" s="105"/>
      <c r="O27" s="105"/>
      <c r="P27" s="105"/>
      <c r="Q27" s="105"/>
      <c r="R27" s="105"/>
      <c r="S27" s="105"/>
    </row>
    <row r="28" spans="1:29" ht="29.25" customHeight="1">
      <c r="A28" s="49"/>
      <c r="C28" s="204"/>
      <c r="D28" s="409" t="s">
        <v>323</v>
      </c>
      <c r="E28" s="409"/>
      <c r="F28" s="409"/>
      <c r="G28" s="409"/>
      <c r="H28" s="409"/>
      <c r="I28" s="409"/>
      <c r="J28" s="409"/>
      <c r="K28" s="409"/>
      <c r="L28" s="409"/>
      <c r="M28" s="409"/>
      <c r="N28" s="409"/>
      <c r="O28" s="409"/>
      <c r="P28" s="409"/>
      <c r="Q28" s="409"/>
      <c r="R28" s="409"/>
      <c r="S28" s="409"/>
    </row>
    <row r="29" spans="1:29" s="327" customFormat="1">
      <c r="A29" s="324"/>
      <c r="B29" s="325"/>
      <c r="C29" s="326"/>
      <c r="D29" s="399" t="s">
        <v>376</v>
      </c>
      <c r="E29" s="399"/>
      <c r="F29" s="399"/>
      <c r="G29" s="399"/>
      <c r="H29" s="399"/>
      <c r="I29" s="399"/>
      <c r="J29" s="399"/>
      <c r="K29" s="399"/>
      <c r="L29" s="399"/>
      <c r="M29" s="399"/>
      <c r="N29" s="399"/>
      <c r="O29" s="399"/>
      <c r="P29" s="399"/>
      <c r="Q29" s="399"/>
      <c r="R29" s="399"/>
      <c r="S29" s="399"/>
      <c r="T29" s="399"/>
    </row>
    <row r="30" spans="1:29" s="56" customFormat="1">
      <c r="A30" s="49"/>
      <c r="B30" s="206" t="str">
        <f>IF(Questions!S18=2020,"Yes",IF(Questions!S28="Yes","Yes","No"))</f>
        <v>No</v>
      </c>
      <c r="C30" s="191"/>
      <c r="D30" s="400" t="s">
        <v>216</v>
      </c>
      <c r="E30" s="401" t="s">
        <v>429</v>
      </c>
      <c r="F30" s="401"/>
      <c r="G30" s="401"/>
      <c r="H30" s="401"/>
      <c r="I30" s="401"/>
      <c r="J30" s="401"/>
      <c r="K30" s="401"/>
      <c r="L30" s="401"/>
      <c r="M30" s="401"/>
      <c r="N30" s="401"/>
      <c r="O30" s="401"/>
      <c r="P30" s="401"/>
      <c r="Q30" s="401"/>
      <c r="R30" s="401"/>
      <c r="S30" s="401"/>
      <c r="T30" s="401"/>
    </row>
    <row r="31" spans="1:29" s="56" customFormat="1">
      <c r="A31" s="49"/>
      <c r="B31" s="206" t="str">
        <f>IF(Questions!S18=2020,"Yes",IF(Questions!S28="Yes","Yes","No"))</f>
        <v>No</v>
      </c>
      <c r="C31" s="191"/>
      <c r="D31" s="400"/>
      <c r="E31" s="401" t="s">
        <v>430</v>
      </c>
      <c r="F31" s="401"/>
      <c r="G31" s="401"/>
      <c r="H31" s="401"/>
      <c r="I31" s="401"/>
      <c r="J31" s="401"/>
      <c r="K31" s="401"/>
      <c r="L31" s="401"/>
      <c r="M31" s="401"/>
      <c r="N31" s="401"/>
      <c r="O31" s="401"/>
      <c r="P31" s="401"/>
      <c r="Q31" s="401"/>
      <c r="R31" s="401"/>
      <c r="S31" s="401"/>
      <c r="T31" s="401"/>
    </row>
    <row r="32" spans="1:29" s="56" customFormat="1" ht="31.5" customHeight="1">
      <c r="A32" s="49"/>
      <c r="B32" s="206" t="str">
        <f>IF(Questions!S18=2020,"Yes",IF(Questions!S28="Yes","Yes","No"))</f>
        <v>No</v>
      </c>
      <c r="C32" s="188"/>
      <c r="D32" s="253" t="s">
        <v>215</v>
      </c>
      <c r="E32" s="391" t="s">
        <v>385</v>
      </c>
      <c r="F32" s="391"/>
      <c r="G32" s="391"/>
      <c r="H32" s="391"/>
      <c r="I32" s="391"/>
      <c r="J32" s="391"/>
      <c r="K32" s="391"/>
      <c r="L32" s="391"/>
      <c r="M32" s="391"/>
      <c r="N32" s="391"/>
      <c r="O32" s="391"/>
      <c r="P32" s="391"/>
      <c r="Q32" s="391"/>
      <c r="R32" s="391"/>
      <c r="S32" s="391"/>
      <c r="T32" s="391"/>
    </row>
    <row r="33" spans="1:20">
      <c r="B33" s="205" t="str">
        <f>IF(Questions!S18=2020,"Yes",IF(Questions!S28="Yes","Yes","No"))</f>
        <v>No</v>
      </c>
      <c r="C33" s="189"/>
      <c r="D33" s="347" t="s">
        <v>427</v>
      </c>
      <c r="E33" s="348"/>
      <c r="F33" s="348"/>
      <c r="G33" s="348"/>
      <c r="H33" s="348"/>
      <c r="I33" s="348"/>
      <c r="J33" s="348"/>
      <c r="K33" s="348"/>
      <c r="L33" s="348"/>
      <c r="M33" s="348"/>
      <c r="N33" s="348"/>
      <c r="O33" s="348"/>
      <c r="P33" s="348"/>
      <c r="Q33" s="348"/>
      <c r="R33" s="348"/>
      <c r="S33" s="348"/>
      <c r="T33" s="348"/>
    </row>
    <row r="34" spans="1:20">
      <c r="B34" s="128"/>
      <c r="C34" s="128"/>
      <c r="D34" s="110"/>
      <c r="E34" s="94"/>
      <c r="F34" s="94"/>
      <c r="G34" s="94"/>
      <c r="H34" s="94"/>
      <c r="I34" s="94"/>
      <c r="J34" s="94"/>
      <c r="K34" s="94"/>
      <c r="L34" s="94"/>
      <c r="M34" s="94"/>
      <c r="N34" s="94"/>
      <c r="O34" s="94"/>
      <c r="P34" s="94"/>
      <c r="Q34" s="94"/>
      <c r="R34" s="94"/>
      <c r="S34" s="94"/>
      <c r="T34" s="94"/>
    </row>
    <row r="35" spans="1:20">
      <c r="C35" s="204"/>
      <c r="D35" s="349" t="s">
        <v>324</v>
      </c>
      <c r="E35" s="349"/>
      <c r="F35" s="349"/>
      <c r="G35" s="349"/>
      <c r="H35" s="349"/>
      <c r="I35" s="349"/>
      <c r="J35" s="349"/>
      <c r="K35" s="349"/>
      <c r="L35" s="349"/>
      <c r="M35" s="349"/>
      <c r="N35" s="349"/>
      <c r="O35" s="349"/>
      <c r="P35" s="349"/>
      <c r="Q35" s="349"/>
      <c r="R35" s="349"/>
      <c r="S35" s="349"/>
    </row>
    <row r="36" spans="1:20" s="56" customFormat="1">
      <c r="A36" s="49"/>
      <c r="B36" s="72"/>
      <c r="C36" s="204"/>
      <c r="D36" s="402" t="s">
        <v>376</v>
      </c>
      <c r="E36" s="402"/>
      <c r="F36" s="402"/>
      <c r="G36" s="402"/>
      <c r="H36" s="402"/>
      <c r="I36" s="402"/>
      <c r="J36" s="402"/>
      <c r="K36" s="402"/>
      <c r="L36" s="402"/>
      <c r="M36" s="402"/>
      <c r="N36" s="402"/>
      <c r="O36" s="402"/>
      <c r="P36" s="402"/>
      <c r="Q36" s="402"/>
      <c r="R36" s="402"/>
      <c r="S36" s="402"/>
      <c r="T36" s="402"/>
    </row>
    <row r="37" spans="1:20" s="56" customFormat="1" ht="15" customHeight="1">
      <c r="A37" s="49"/>
      <c r="B37" s="206" t="str">
        <f>IF(Questions!S20="No","Yes",IF(Questions!S22="12 Months Preceding Your Loan Date","Yes","No"))</f>
        <v>No</v>
      </c>
      <c r="C37" s="191"/>
      <c r="D37" s="400" t="s">
        <v>216</v>
      </c>
      <c r="E37" s="401" t="s">
        <v>429</v>
      </c>
      <c r="F37" s="401"/>
      <c r="G37" s="401"/>
      <c r="H37" s="401"/>
      <c r="I37" s="401"/>
      <c r="J37" s="401"/>
      <c r="K37" s="401"/>
      <c r="L37" s="401"/>
      <c r="M37" s="401"/>
      <c r="N37" s="401"/>
      <c r="O37" s="401"/>
      <c r="P37" s="401"/>
      <c r="Q37" s="401"/>
      <c r="R37" s="401"/>
      <c r="S37" s="401"/>
      <c r="T37" s="401"/>
    </row>
    <row r="38" spans="1:20" s="56" customFormat="1" ht="15" customHeight="1">
      <c r="A38" s="49"/>
      <c r="B38" s="206" t="str">
        <f>IF(Questions!S20="No","Yes",IF(Questions!S22="12 Months Preceding Your Loan Date","Yes","No"))</f>
        <v>No</v>
      </c>
      <c r="C38" s="191"/>
      <c r="D38" s="400"/>
      <c r="E38" s="401" t="s">
        <v>430</v>
      </c>
      <c r="F38" s="401"/>
      <c r="G38" s="401"/>
      <c r="H38" s="401"/>
      <c r="I38" s="401"/>
      <c r="J38" s="401"/>
      <c r="K38" s="401"/>
      <c r="L38" s="401"/>
      <c r="M38" s="401"/>
      <c r="N38" s="401"/>
      <c r="O38" s="401"/>
      <c r="P38" s="401"/>
      <c r="Q38" s="401"/>
      <c r="R38" s="401"/>
      <c r="S38" s="401"/>
      <c r="T38" s="401"/>
    </row>
    <row r="39" spans="1:20" s="56" customFormat="1" ht="31.5" customHeight="1">
      <c r="A39" s="49"/>
      <c r="B39" s="206" t="str">
        <f>IF(Questions!S20="No","Yes",IF(Questions!S22="12 Months Preceding Your Loan Date","Yes","No"))</f>
        <v>No</v>
      </c>
      <c r="C39" s="188"/>
      <c r="D39" s="253" t="s">
        <v>215</v>
      </c>
      <c r="E39" s="391" t="s">
        <v>431</v>
      </c>
      <c r="F39" s="391"/>
      <c r="G39" s="391"/>
      <c r="H39" s="391"/>
      <c r="I39" s="391"/>
      <c r="J39" s="391"/>
      <c r="K39" s="391"/>
      <c r="L39" s="391"/>
      <c r="M39" s="391"/>
      <c r="N39" s="391"/>
      <c r="O39" s="391"/>
      <c r="P39" s="391"/>
      <c r="Q39" s="391"/>
      <c r="R39" s="391"/>
      <c r="S39" s="391"/>
      <c r="T39" s="391"/>
    </row>
    <row r="40" spans="1:20" ht="15" customHeight="1">
      <c r="B40" s="205" t="str">
        <f>IF(Questions!S20="No","Yes",IF(Questions!S22="12 Months Preceding Your Loan Date","Yes","No"))</f>
        <v>No</v>
      </c>
      <c r="C40" s="189"/>
      <c r="D40" s="347" t="s">
        <v>427</v>
      </c>
      <c r="E40" s="348"/>
      <c r="F40" s="348"/>
      <c r="G40" s="348"/>
      <c r="H40" s="348"/>
      <c r="I40" s="348"/>
      <c r="J40" s="348"/>
      <c r="K40" s="348"/>
      <c r="L40" s="348"/>
      <c r="M40" s="348"/>
      <c r="N40" s="348"/>
      <c r="O40" s="348"/>
      <c r="P40" s="348"/>
      <c r="Q40" s="348"/>
      <c r="R40" s="348"/>
      <c r="S40" s="348"/>
      <c r="T40" s="348"/>
    </row>
    <row r="41" spans="1:20">
      <c r="B41" s="190"/>
      <c r="C41" s="190"/>
      <c r="D41" s="110"/>
      <c r="E41" s="94"/>
      <c r="F41" s="94"/>
      <c r="G41" s="94"/>
      <c r="H41" s="94"/>
      <c r="I41" s="94"/>
      <c r="J41" s="94"/>
      <c r="K41" s="94"/>
      <c r="L41" s="94"/>
      <c r="M41" s="94"/>
      <c r="N41" s="94"/>
      <c r="O41" s="94"/>
      <c r="P41" s="94"/>
      <c r="Q41" s="94"/>
      <c r="R41" s="94"/>
      <c r="S41" s="94"/>
      <c r="T41" s="94"/>
    </row>
    <row r="42" spans="1:20" s="56" customFormat="1" ht="15" customHeight="1">
      <c r="A42" s="49"/>
      <c r="B42" s="72"/>
      <c r="C42" s="204"/>
      <c r="D42" s="396" t="s">
        <v>239</v>
      </c>
      <c r="E42" s="396"/>
      <c r="F42" s="396"/>
      <c r="G42" s="396"/>
      <c r="H42" s="396"/>
      <c r="I42" s="396"/>
      <c r="J42" s="396"/>
      <c r="K42" s="396"/>
      <c r="L42" s="396"/>
      <c r="M42" s="396"/>
      <c r="N42" s="396"/>
      <c r="O42" s="396"/>
      <c r="P42" s="396"/>
      <c r="Q42" s="396"/>
      <c r="R42" s="396"/>
      <c r="S42" s="396"/>
      <c r="T42" s="110"/>
    </row>
    <row r="43" spans="1:20" s="56" customFormat="1" ht="15" customHeight="1">
      <c r="A43" s="49"/>
      <c r="B43" s="203" t="str">
        <f>IF(Questions!S20="No","Yes","No")</f>
        <v>No</v>
      </c>
      <c r="C43" s="187"/>
      <c r="D43" s="131" t="s">
        <v>240</v>
      </c>
      <c r="E43" s="132"/>
      <c r="F43" s="132"/>
      <c r="G43" s="132"/>
      <c r="H43" s="132"/>
      <c r="I43" s="132"/>
      <c r="J43" s="132"/>
      <c r="K43" s="132"/>
      <c r="L43" s="132"/>
      <c r="M43" s="132"/>
      <c r="N43" s="132"/>
      <c r="O43" s="132"/>
      <c r="P43" s="132"/>
      <c r="Q43" s="132"/>
      <c r="R43" s="132"/>
      <c r="S43" s="132"/>
      <c r="T43" s="110"/>
    </row>
    <row r="44" spans="1:20">
      <c r="B44" s="205" t="str">
        <f>IF(Questions!S20="No","Yes","No")</f>
        <v>No</v>
      </c>
      <c r="C44" s="189"/>
      <c r="D44" s="392" t="s">
        <v>299</v>
      </c>
      <c r="E44" s="393"/>
      <c r="F44" s="393"/>
      <c r="G44" s="393"/>
      <c r="H44" s="393"/>
      <c r="I44" s="393"/>
      <c r="J44" s="393"/>
      <c r="K44" s="393"/>
      <c r="L44" s="393"/>
      <c r="M44" s="393"/>
      <c r="N44" s="393"/>
      <c r="O44" s="393"/>
      <c r="P44" s="393"/>
      <c r="Q44" s="393"/>
      <c r="R44" s="393"/>
      <c r="S44" s="393"/>
      <c r="T44" s="393"/>
    </row>
    <row r="45" spans="1:20">
      <c r="C45" s="204"/>
      <c r="D45" s="175"/>
      <c r="E45" s="176"/>
      <c r="F45" s="176"/>
      <c r="G45" s="176"/>
      <c r="H45" s="176"/>
      <c r="I45" s="176"/>
      <c r="J45" s="176"/>
      <c r="K45" s="176"/>
      <c r="L45" s="176"/>
      <c r="M45" s="176"/>
      <c r="N45" s="176"/>
      <c r="O45" s="176"/>
      <c r="P45" s="176"/>
      <c r="Q45" s="176"/>
      <c r="R45" s="176"/>
      <c r="S45" s="176"/>
      <c r="T45" s="176"/>
    </row>
    <row r="46" spans="1:20" ht="18.75">
      <c r="B46" s="121" t="s">
        <v>276</v>
      </c>
      <c r="C46" s="120"/>
      <c r="D46" s="116"/>
      <c r="E46" s="116"/>
      <c r="F46" s="116"/>
      <c r="G46" s="116"/>
      <c r="H46" s="116"/>
      <c r="I46" s="116"/>
      <c r="J46" s="116"/>
      <c r="K46" s="116"/>
      <c r="L46" s="116"/>
      <c r="M46" s="116"/>
      <c r="N46" s="116"/>
      <c r="O46" s="116"/>
      <c r="P46" s="116"/>
      <c r="Q46" s="117"/>
      <c r="R46" s="117"/>
      <c r="S46" s="118"/>
      <c r="T46" s="118"/>
    </row>
    <row r="47" spans="1:20">
      <c r="B47" s="190"/>
      <c r="C47" s="130"/>
      <c r="D47" s="107"/>
      <c r="E47" s="108"/>
      <c r="F47" s="108"/>
      <c r="G47" s="108"/>
      <c r="H47" s="108"/>
      <c r="I47" s="108"/>
      <c r="J47" s="108"/>
      <c r="K47" s="108"/>
      <c r="L47" s="108"/>
      <c r="M47" s="108"/>
      <c r="N47" s="108"/>
      <c r="O47" s="108"/>
      <c r="P47" s="108"/>
      <c r="Q47" s="108"/>
      <c r="R47" s="108"/>
      <c r="S47" s="108"/>
      <c r="T47" s="108"/>
    </row>
    <row r="48" spans="1:20">
      <c r="B48" s="345" t="s">
        <v>165</v>
      </c>
      <c r="C48" s="345"/>
      <c r="D48" s="345"/>
      <c r="E48" s="345"/>
      <c r="F48" s="345"/>
      <c r="G48" s="345"/>
      <c r="H48" s="345"/>
      <c r="I48" s="345"/>
      <c r="J48" s="345"/>
      <c r="K48" s="345"/>
      <c r="L48" s="345"/>
      <c r="M48" s="345"/>
      <c r="N48" s="345"/>
      <c r="O48" s="345"/>
      <c r="P48" s="345"/>
    </row>
    <row r="49" spans="2:20">
      <c r="B49" s="395" t="s">
        <v>294</v>
      </c>
      <c r="C49" s="395"/>
      <c r="D49" s="395"/>
      <c r="E49" s="395"/>
      <c r="F49" s="395"/>
      <c r="G49" s="395"/>
      <c r="H49" s="395"/>
      <c r="I49" s="395"/>
      <c r="J49" s="395"/>
      <c r="K49" s="395"/>
      <c r="L49" s="395"/>
      <c r="M49" s="395"/>
      <c r="N49" s="395"/>
      <c r="O49" s="395"/>
      <c r="P49" s="395"/>
      <c r="Q49" s="395"/>
      <c r="R49" s="395"/>
      <c r="S49" s="395"/>
      <c r="T49" s="395"/>
    </row>
    <row r="50" spans="2:20">
      <c r="B50" s="395" t="s">
        <v>275</v>
      </c>
      <c r="C50" s="395"/>
      <c r="D50" s="395"/>
      <c r="E50" s="395"/>
      <c r="F50" s="395"/>
      <c r="G50" s="395"/>
      <c r="H50" s="395"/>
      <c r="I50" s="395"/>
      <c r="J50" s="395"/>
      <c r="K50" s="395"/>
      <c r="L50" s="395"/>
      <c r="M50" s="395"/>
      <c r="N50" s="395"/>
      <c r="O50" s="395"/>
      <c r="P50" s="395"/>
      <c r="Q50" s="395"/>
      <c r="R50" s="395"/>
      <c r="S50" s="395"/>
      <c r="T50" s="395"/>
    </row>
    <row r="52" spans="2:20">
      <c r="G52" s="394" t="s">
        <v>268</v>
      </c>
      <c r="H52" s="394"/>
      <c r="I52" s="394"/>
      <c r="J52" s="394"/>
      <c r="K52" s="394"/>
      <c r="L52" s="394"/>
      <c r="M52" s="394"/>
      <c r="N52" s="394"/>
      <c r="O52" s="394"/>
      <c r="P52" s="394"/>
      <c r="Q52" s="394"/>
      <c r="R52" s="394"/>
      <c r="S52" s="394"/>
      <c r="T52" s="394"/>
    </row>
    <row r="53" spans="2:20">
      <c r="F53" s="15">
        <v>0</v>
      </c>
      <c r="G53" s="359" t="s">
        <v>228</v>
      </c>
      <c r="H53" s="360"/>
      <c r="I53" s="360"/>
      <c r="J53" s="360"/>
      <c r="K53" s="360"/>
      <c r="L53" s="360"/>
      <c r="M53" s="360"/>
      <c r="N53" s="360"/>
      <c r="O53" s="360"/>
      <c r="P53" s="360"/>
      <c r="Q53" s="360"/>
      <c r="R53" s="360"/>
      <c r="S53" s="360"/>
      <c r="T53" s="360"/>
    </row>
    <row r="54" spans="2:20">
      <c r="B54" s="171" t="s">
        <v>140</v>
      </c>
      <c r="F54" s="15">
        <v>0</v>
      </c>
      <c r="G54" s="359" t="s">
        <v>156</v>
      </c>
      <c r="H54" s="360"/>
      <c r="I54" s="360"/>
      <c r="J54" s="360"/>
      <c r="K54" s="360"/>
      <c r="L54" s="360"/>
      <c r="M54" s="360"/>
      <c r="N54" s="360"/>
      <c r="O54" s="360"/>
      <c r="P54" s="360"/>
      <c r="Q54" s="360"/>
      <c r="R54" s="360"/>
      <c r="S54" s="360"/>
      <c r="T54" s="360"/>
    </row>
    <row r="55" spans="2:20">
      <c r="B55" s="171" t="s">
        <v>222</v>
      </c>
      <c r="F55" s="15">
        <v>0</v>
      </c>
      <c r="G55" s="359" t="s">
        <v>224</v>
      </c>
      <c r="H55" s="361"/>
      <c r="I55" s="361"/>
      <c r="J55" s="361"/>
      <c r="K55" s="361"/>
      <c r="L55" s="361"/>
      <c r="M55" s="361"/>
      <c r="N55" s="361"/>
      <c r="O55" s="361"/>
      <c r="P55" s="361"/>
      <c r="Q55" s="361"/>
      <c r="R55" s="361"/>
      <c r="S55" s="361"/>
      <c r="T55" s="361"/>
    </row>
    <row r="56" spans="2:20">
      <c r="B56" s="171" t="s">
        <v>222</v>
      </c>
      <c r="F56" s="15">
        <v>0</v>
      </c>
      <c r="G56" s="359" t="s">
        <v>223</v>
      </c>
      <c r="H56" s="361"/>
      <c r="I56" s="361"/>
      <c r="J56" s="361"/>
      <c r="K56" s="361"/>
      <c r="L56" s="361"/>
      <c r="M56" s="361"/>
      <c r="N56" s="361"/>
      <c r="O56" s="361"/>
      <c r="P56" s="361"/>
      <c r="Q56" s="361"/>
      <c r="R56" s="361"/>
      <c r="S56" s="361"/>
      <c r="T56" s="361"/>
    </row>
    <row r="57" spans="2:20" ht="32.25" customHeight="1">
      <c r="B57" s="171" t="s">
        <v>140</v>
      </c>
      <c r="F57" s="15">
        <v>0</v>
      </c>
      <c r="G57" s="359" t="s">
        <v>295</v>
      </c>
      <c r="H57" s="361"/>
      <c r="I57" s="361"/>
      <c r="J57" s="361"/>
      <c r="K57" s="361"/>
      <c r="L57" s="361"/>
      <c r="M57" s="361"/>
      <c r="N57" s="361"/>
      <c r="O57" s="361"/>
      <c r="P57" s="361"/>
      <c r="Q57" s="361"/>
      <c r="R57" s="361"/>
      <c r="S57" s="361"/>
      <c r="T57" s="361"/>
    </row>
    <row r="58" spans="2:20">
      <c r="B58" s="171" t="s">
        <v>140</v>
      </c>
      <c r="F58" s="15">
        <v>0</v>
      </c>
      <c r="G58" s="359" t="s">
        <v>229</v>
      </c>
      <c r="H58" s="361"/>
      <c r="I58" s="361"/>
      <c r="J58" s="361"/>
      <c r="K58" s="361"/>
      <c r="L58" s="361"/>
      <c r="M58" s="361"/>
      <c r="N58" s="361"/>
      <c r="O58" s="361"/>
      <c r="P58" s="361"/>
      <c r="Q58" s="361"/>
      <c r="R58" s="361"/>
      <c r="S58" s="361"/>
      <c r="T58" s="361"/>
    </row>
    <row r="59" spans="2:20">
      <c r="B59" s="171" t="s">
        <v>140</v>
      </c>
      <c r="F59" s="15">
        <v>0</v>
      </c>
      <c r="G59" s="359" t="s">
        <v>230</v>
      </c>
      <c r="H59" s="361"/>
      <c r="I59" s="361"/>
      <c r="J59" s="361"/>
      <c r="K59" s="361"/>
      <c r="L59" s="361"/>
      <c r="M59" s="361"/>
      <c r="N59" s="361"/>
      <c r="O59" s="361"/>
      <c r="P59" s="361"/>
      <c r="Q59" s="361"/>
      <c r="R59" s="361"/>
      <c r="S59" s="361"/>
      <c r="T59" s="361"/>
    </row>
    <row r="60" spans="2:20" ht="15.75">
      <c r="B60" s="171" t="s">
        <v>1</v>
      </c>
      <c r="F60" s="112">
        <f>F53+F54-F55-F56+F57+F58+F59</f>
        <v>0</v>
      </c>
      <c r="P60" s="36"/>
    </row>
    <row r="61" spans="2:20" ht="15.75">
      <c r="B61" s="168" t="s">
        <v>153</v>
      </c>
      <c r="C61" s="30"/>
      <c r="D61" s="30"/>
      <c r="E61" s="30"/>
      <c r="F61" s="138">
        <f>+F60/12</f>
        <v>0</v>
      </c>
      <c r="G61" s="75" t="s">
        <v>304</v>
      </c>
      <c r="P61" s="36"/>
    </row>
    <row r="62" spans="2:20">
      <c r="B62" s="171"/>
      <c r="C62" s="26"/>
      <c r="E62" s="26"/>
      <c r="K62" s="101"/>
      <c r="L62" s="30"/>
      <c r="P62" s="101"/>
      <c r="Q62" s="101"/>
      <c r="R62" s="101"/>
    </row>
    <row r="63" spans="2:20" ht="18.75">
      <c r="B63" s="121" t="s">
        <v>244</v>
      </c>
      <c r="C63" s="120"/>
      <c r="D63" s="116"/>
      <c r="E63" s="116"/>
      <c r="F63" s="116"/>
      <c r="G63" s="116"/>
      <c r="H63" s="116"/>
      <c r="I63" s="116"/>
      <c r="J63" s="116"/>
      <c r="K63" s="116"/>
      <c r="L63" s="116"/>
      <c r="M63" s="116"/>
      <c r="N63" s="116"/>
      <c r="O63" s="116"/>
      <c r="P63" s="116"/>
      <c r="Q63" s="117"/>
      <c r="R63" s="117"/>
      <c r="S63" s="118"/>
      <c r="T63" s="118"/>
    </row>
    <row r="64" spans="2:20">
      <c r="C64" s="26"/>
      <c r="E64" s="26"/>
      <c r="K64" s="101"/>
      <c r="L64" s="30"/>
      <c r="P64" s="101"/>
      <c r="Q64" s="101"/>
      <c r="R64" s="101"/>
    </row>
    <row r="65" spans="2:20">
      <c r="B65" s="360" t="s">
        <v>300</v>
      </c>
      <c r="C65" s="360"/>
      <c r="D65" s="360"/>
      <c r="E65" s="360"/>
      <c r="F65" s="360"/>
      <c r="G65" s="360"/>
      <c r="H65" s="360"/>
      <c r="I65" s="360"/>
      <c r="J65" s="360"/>
      <c r="K65" s="360"/>
      <c r="L65" s="360"/>
      <c r="M65" s="360"/>
      <c r="N65" s="360"/>
      <c r="O65" s="360"/>
      <c r="P65" s="360"/>
      <c r="Q65" s="360"/>
      <c r="R65" s="360"/>
      <c r="S65" s="360"/>
      <c r="T65" s="360"/>
    </row>
    <row r="66" spans="2:20">
      <c r="B66" s="360"/>
      <c r="C66" s="360"/>
      <c r="D66" s="360"/>
      <c r="E66" s="360"/>
      <c r="F66" s="360"/>
      <c r="G66" s="360"/>
      <c r="H66" s="360"/>
      <c r="I66" s="360"/>
      <c r="J66" s="360"/>
      <c r="K66" s="360"/>
      <c r="L66" s="360"/>
      <c r="M66" s="360"/>
      <c r="N66" s="360"/>
      <c r="O66" s="360"/>
      <c r="P66" s="360"/>
      <c r="Q66" s="360"/>
      <c r="R66" s="360"/>
      <c r="S66" s="360"/>
      <c r="T66" s="360"/>
    </row>
    <row r="67" spans="2:20">
      <c r="B67" s="211"/>
      <c r="C67" s="169"/>
      <c r="D67" s="102"/>
      <c r="E67" s="102"/>
      <c r="F67" s="102"/>
      <c r="G67" s="102"/>
      <c r="H67" s="102"/>
      <c r="I67" s="102"/>
      <c r="J67" s="102"/>
      <c r="K67" s="102"/>
      <c r="L67" s="102"/>
      <c r="M67" s="102"/>
      <c r="N67" s="102"/>
      <c r="O67" s="102"/>
      <c r="P67" s="102"/>
      <c r="Q67" s="102"/>
      <c r="R67" s="102"/>
      <c r="S67" s="102"/>
      <c r="T67" s="102"/>
    </row>
    <row r="68" spans="2:20">
      <c r="B68" s="224" t="s">
        <v>243</v>
      </c>
      <c r="C68" s="225"/>
      <c r="D68" s="226"/>
      <c r="E68" s="227"/>
      <c r="F68" s="226"/>
      <c r="G68" s="226"/>
      <c r="H68" s="226"/>
      <c r="I68" s="226"/>
      <c r="J68" s="226"/>
      <c r="K68" s="101"/>
      <c r="L68" s="30"/>
      <c r="P68" s="101"/>
      <c r="Q68" s="101"/>
      <c r="R68" s="101"/>
    </row>
    <row r="69" spans="2:20">
      <c r="B69" s="168"/>
      <c r="C69" s="27"/>
      <c r="E69" s="26"/>
      <c r="K69" s="101"/>
      <c r="L69" s="30"/>
      <c r="P69" s="101"/>
      <c r="Q69" s="101"/>
      <c r="R69" s="101"/>
    </row>
    <row r="70" spans="2:20">
      <c r="B70" s="168"/>
      <c r="C70" s="27"/>
      <c r="E70" s="26"/>
      <c r="F70" s="43">
        <v>2020</v>
      </c>
      <c r="K70" s="101"/>
      <c r="L70" s="30"/>
      <c r="M70" s="27"/>
      <c r="O70" s="43">
        <v>2019</v>
      </c>
    </row>
    <row r="71" spans="2:20">
      <c r="B71" s="171"/>
      <c r="E71" s="26"/>
      <c r="F71" s="15">
        <v>0</v>
      </c>
      <c r="G71" s="96" t="s">
        <v>250</v>
      </c>
      <c r="H71" s="100"/>
      <c r="I71" s="100"/>
      <c r="J71" s="123"/>
      <c r="K71" s="123"/>
      <c r="L71" s="123"/>
      <c r="O71" s="15">
        <v>0</v>
      </c>
      <c r="P71" s="96" t="s">
        <v>250</v>
      </c>
      <c r="Q71" s="103"/>
      <c r="R71" s="100"/>
      <c r="S71" s="123"/>
      <c r="T71" s="123"/>
    </row>
    <row r="72" spans="2:20" ht="15" customHeight="1">
      <c r="B72" s="171" t="s">
        <v>140</v>
      </c>
      <c r="E72" s="26"/>
      <c r="F72" s="15">
        <v>0</v>
      </c>
      <c r="G72" s="125" t="s">
        <v>251</v>
      </c>
      <c r="H72" s="126"/>
      <c r="I72" s="126"/>
      <c r="J72" s="123"/>
      <c r="K72" s="123"/>
      <c r="L72" s="123"/>
      <c r="M72" s="23" t="s">
        <v>140</v>
      </c>
      <c r="O72" s="15">
        <v>0</v>
      </c>
      <c r="P72" s="125" t="s">
        <v>251</v>
      </c>
      <c r="Q72" s="126"/>
      <c r="R72" s="126"/>
      <c r="S72" s="123"/>
      <c r="T72" s="123"/>
    </row>
    <row r="73" spans="2:20">
      <c r="B73" s="171" t="s">
        <v>222</v>
      </c>
      <c r="C73" s="26"/>
      <c r="E73" s="26"/>
      <c r="F73" s="15">
        <v>0</v>
      </c>
      <c r="G73" s="125" t="s">
        <v>252</v>
      </c>
      <c r="H73" s="126"/>
      <c r="I73" s="126"/>
      <c r="J73" s="123"/>
      <c r="K73" s="123"/>
      <c r="L73" s="123"/>
      <c r="M73" s="26" t="s">
        <v>222</v>
      </c>
      <c r="O73" s="15">
        <v>0</v>
      </c>
      <c r="P73" s="125" t="s">
        <v>252</v>
      </c>
      <c r="Q73" s="126"/>
      <c r="R73" s="126"/>
      <c r="S73" s="123"/>
      <c r="T73" s="123"/>
    </row>
    <row r="74" spans="2:20" ht="15" customHeight="1">
      <c r="B74" s="171" t="s">
        <v>222</v>
      </c>
      <c r="C74" s="26"/>
      <c r="E74" s="26"/>
      <c r="F74" s="397">
        <v>0</v>
      </c>
      <c r="G74" s="359" t="s">
        <v>253</v>
      </c>
      <c r="H74" s="361"/>
      <c r="I74" s="361"/>
      <c r="J74" s="361"/>
      <c r="K74" s="361"/>
      <c r="L74" s="123"/>
      <c r="M74" s="26" t="s">
        <v>222</v>
      </c>
      <c r="O74" s="397">
        <v>0</v>
      </c>
      <c r="P74" s="359" t="s">
        <v>253</v>
      </c>
      <c r="Q74" s="361"/>
      <c r="R74" s="361"/>
      <c r="S74" s="361"/>
      <c r="T74" s="361"/>
    </row>
    <row r="75" spans="2:20">
      <c r="B75" s="171"/>
      <c r="C75" s="26"/>
      <c r="E75" s="26"/>
      <c r="F75" s="398"/>
      <c r="G75" s="359"/>
      <c r="H75" s="361"/>
      <c r="I75" s="361"/>
      <c r="J75" s="361"/>
      <c r="K75" s="361"/>
      <c r="L75" s="123"/>
      <c r="M75" s="26"/>
      <c r="O75" s="398"/>
      <c r="P75" s="359"/>
      <c r="Q75" s="361"/>
      <c r="R75" s="361"/>
      <c r="S75" s="361"/>
      <c r="T75" s="361"/>
    </row>
    <row r="76" spans="2:20">
      <c r="B76" s="171" t="s">
        <v>245</v>
      </c>
      <c r="C76" s="26"/>
      <c r="E76" s="26"/>
      <c r="F76" s="213">
        <f>+F71+F72-F73-F74</f>
        <v>0</v>
      </c>
      <c r="K76" s="101"/>
      <c r="L76" s="30"/>
      <c r="M76" s="26" t="s">
        <v>246</v>
      </c>
      <c r="O76" s="213">
        <f>+O71+O72-O73-O74</f>
        <v>0</v>
      </c>
    </row>
    <row r="77" spans="2:20">
      <c r="B77" s="171"/>
      <c r="C77" s="26"/>
      <c r="E77" s="26"/>
      <c r="F77" s="216"/>
      <c r="K77" s="101"/>
      <c r="L77" s="30"/>
      <c r="O77" s="101"/>
      <c r="P77" s="101"/>
      <c r="Q77" s="101"/>
    </row>
    <row r="78" spans="2:20">
      <c r="B78" s="168" t="s">
        <v>247</v>
      </c>
      <c r="C78" s="27"/>
      <c r="E78" s="26"/>
      <c r="F78" s="217" t="e">
        <f>+(O76-F76)/O76</f>
        <v>#DIV/0!</v>
      </c>
      <c r="G78" s="127" t="s">
        <v>248</v>
      </c>
      <c r="K78" s="101"/>
      <c r="L78" s="30"/>
      <c r="N78" s="101"/>
    </row>
    <row r="79" spans="2:20">
      <c r="B79" s="171"/>
    </row>
    <row r="80" spans="2:20">
      <c r="B80" s="224" t="s">
        <v>249</v>
      </c>
      <c r="C80" s="225"/>
      <c r="D80" s="226"/>
      <c r="E80" s="227"/>
      <c r="F80" s="226"/>
      <c r="G80" s="226"/>
      <c r="H80" s="226"/>
      <c r="I80" s="226"/>
      <c r="J80" s="226"/>
      <c r="K80" s="101"/>
      <c r="L80" s="30"/>
      <c r="O80" s="101"/>
      <c r="P80" s="101"/>
      <c r="Q80" s="101"/>
    </row>
    <row r="81" spans="2:20">
      <c r="B81" s="164"/>
      <c r="C81" s="27"/>
      <c r="E81" s="26"/>
      <c r="K81" s="101"/>
      <c r="L81" s="30"/>
      <c r="O81" s="101"/>
      <c r="P81" s="101"/>
      <c r="Q81" s="101"/>
    </row>
    <row r="82" spans="2:20">
      <c r="B82" s="168"/>
      <c r="C82" s="27"/>
      <c r="E82" s="26"/>
      <c r="F82" s="43">
        <v>2020</v>
      </c>
      <c r="K82" s="101"/>
      <c r="L82" s="30"/>
      <c r="M82" s="27"/>
      <c r="O82" s="43">
        <v>2019</v>
      </c>
    </row>
    <row r="83" spans="2:20">
      <c r="B83" s="171"/>
      <c r="E83" s="26"/>
      <c r="F83" s="15">
        <v>0</v>
      </c>
      <c r="G83" s="96" t="s">
        <v>254</v>
      </c>
      <c r="H83" s="100"/>
      <c r="I83" s="100"/>
      <c r="J83" s="123"/>
      <c r="K83" s="123"/>
      <c r="L83" s="123"/>
      <c r="O83" s="15">
        <v>0</v>
      </c>
      <c r="P83" s="96" t="s">
        <v>254</v>
      </c>
      <c r="Q83" s="103"/>
      <c r="R83" s="100"/>
      <c r="S83" s="123"/>
      <c r="T83" s="123"/>
    </row>
    <row r="84" spans="2:20" ht="15" customHeight="1">
      <c r="B84" s="171" t="s">
        <v>140</v>
      </c>
      <c r="E84" s="26"/>
      <c r="F84" s="15">
        <v>0</v>
      </c>
      <c r="G84" s="125" t="s">
        <v>255</v>
      </c>
      <c r="H84" s="126"/>
      <c r="I84" s="126"/>
      <c r="J84" s="123"/>
      <c r="K84" s="123"/>
      <c r="L84" s="123"/>
      <c r="M84" s="23" t="s">
        <v>140</v>
      </c>
      <c r="O84" s="15">
        <v>0</v>
      </c>
      <c r="P84" s="125" t="s">
        <v>255</v>
      </c>
      <c r="Q84" s="126"/>
      <c r="R84" s="126"/>
      <c r="S84" s="123"/>
      <c r="T84" s="123"/>
    </row>
    <row r="85" spans="2:20" ht="15" customHeight="1">
      <c r="B85" s="171" t="s">
        <v>222</v>
      </c>
      <c r="C85" s="26"/>
      <c r="E85" s="26"/>
      <c r="F85" s="397">
        <v>0</v>
      </c>
      <c r="G85" s="359" t="s">
        <v>256</v>
      </c>
      <c r="H85" s="361"/>
      <c r="I85" s="361"/>
      <c r="J85" s="361"/>
      <c r="K85" s="361"/>
      <c r="L85" s="123"/>
      <c r="M85" s="26" t="s">
        <v>222</v>
      </c>
      <c r="O85" s="397">
        <v>0</v>
      </c>
      <c r="P85" s="359" t="s">
        <v>256</v>
      </c>
      <c r="Q85" s="361"/>
      <c r="R85" s="361"/>
      <c r="S85" s="361"/>
      <c r="T85" s="361"/>
    </row>
    <row r="86" spans="2:20">
      <c r="B86" s="171"/>
      <c r="C86" s="26"/>
      <c r="E86" s="26"/>
      <c r="F86" s="398"/>
      <c r="G86" s="359"/>
      <c r="H86" s="361"/>
      <c r="I86" s="361"/>
      <c r="J86" s="361"/>
      <c r="K86" s="361"/>
      <c r="L86" s="123"/>
      <c r="M86" s="26"/>
      <c r="O86" s="398"/>
      <c r="P86" s="359"/>
      <c r="Q86" s="361"/>
      <c r="R86" s="361"/>
      <c r="S86" s="361"/>
      <c r="T86" s="361"/>
    </row>
    <row r="87" spans="2:20">
      <c r="B87" s="171" t="s">
        <v>245</v>
      </c>
      <c r="C87" s="26"/>
      <c r="E87" s="26"/>
      <c r="F87" s="213">
        <f>+F83+F84-F85</f>
        <v>0</v>
      </c>
      <c r="G87" s="122"/>
      <c r="H87" s="124"/>
      <c r="I87" s="124"/>
      <c r="J87" s="124"/>
      <c r="K87" s="124"/>
      <c r="L87" s="30"/>
      <c r="M87" s="26" t="s">
        <v>246</v>
      </c>
      <c r="O87" s="213">
        <f>+O83+O84-O85</f>
        <v>0</v>
      </c>
    </row>
    <row r="88" spans="2:20">
      <c r="B88" s="171"/>
      <c r="C88" s="26"/>
      <c r="E88" s="26"/>
      <c r="F88" s="216"/>
      <c r="K88" s="101"/>
      <c r="L88" s="30"/>
      <c r="P88" s="101"/>
      <c r="Q88" s="101"/>
      <c r="R88" s="101"/>
    </row>
    <row r="89" spans="2:20">
      <c r="B89" s="168" t="s">
        <v>247</v>
      </c>
      <c r="C89" s="27"/>
      <c r="E89" s="26"/>
      <c r="F89" s="217" t="e">
        <f>+(O87-F87)/O87</f>
        <v>#DIV/0!</v>
      </c>
      <c r="G89" s="127" t="s">
        <v>248</v>
      </c>
      <c r="K89" s="101"/>
      <c r="L89" s="30"/>
      <c r="N89" s="101"/>
      <c r="O89" s="101"/>
    </row>
    <row r="99" spans="2:20" s="43" customFormat="1" ht="15" customHeight="1">
      <c r="B99" s="72"/>
      <c r="C99" s="23"/>
      <c r="D99" s="23"/>
      <c r="E99" s="23"/>
      <c r="F99" s="23"/>
      <c r="G99" s="23"/>
      <c r="H99" s="23"/>
      <c r="I99" s="23"/>
      <c r="J99" s="23"/>
      <c r="K99" s="23"/>
      <c r="L99" s="23"/>
      <c r="M99" s="23"/>
      <c r="N99" s="23"/>
      <c r="O99" s="23"/>
      <c r="P99" s="23"/>
      <c r="Q99" s="23"/>
      <c r="R99" s="23"/>
      <c r="S99" s="23"/>
      <c r="T99" s="23"/>
    </row>
    <row r="100" spans="2:20" s="43" customFormat="1" ht="15" customHeight="1">
      <c r="B100" s="72"/>
      <c r="C100" s="23"/>
      <c r="D100" s="23"/>
      <c r="E100" s="23"/>
      <c r="F100" s="23"/>
      <c r="G100" s="23"/>
      <c r="H100" s="23"/>
      <c r="I100" s="23"/>
      <c r="J100" s="23"/>
      <c r="K100" s="23"/>
      <c r="L100" s="23"/>
      <c r="M100" s="23"/>
      <c r="N100" s="23"/>
      <c r="O100" s="23"/>
      <c r="P100" s="23"/>
      <c r="Q100" s="23"/>
      <c r="R100" s="23"/>
      <c r="S100" s="23"/>
      <c r="T100" s="23"/>
    </row>
    <row r="101" spans="2:20" s="43" customFormat="1" ht="15" customHeight="1">
      <c r="B101" s="72"/>
      <c r="C101" s="23"/>
      <c r="D101" s="23"/>
      <c r="E101" s="23"/>
      <c r="F101" s="23"/>
      <c r="G101" s="23"/>
      <c r="H101" s="23"/>
      <c r="I101" s="23"/>
      <c r="J101" s="23"/>
      <c r="K101" s="23"/>
      <c r="L101" s="23"/>
      <c r="M101" s="23"/>
      <c r="N101" s="23"/>
      <c r="O101" s="23"/>
      <c r="P101" s="23"/>
      <c r="Q101" s="23"/>
      <c r="R101" s="23"/>
      <c r="S101" s="23"/>
      <c r="T101" s="23"/>
    </row>
  </sheetData>
  <sheetProtection algorithmName="SHA-512" hashValue="qKhWfmAvA9rv0Ujkk6xTUwsYwVvcwDaN3dMFM2IqvLwt3mZ95sK04pHwEwewB2jqKeug2MVdy6dd2nLi2l+xaQ==" saltValue="DLS1n/dKUdrgDFg002LIXw==" spinCount="100000" sheet="1" formatCells="0" formatColumns="0" formatRows="0" insertColumns="0" insertRows="0" insertHyperlinks="0" deleteColumns="0" deleteRows="0" sort="0" autoFilter="0" pivotTables="0"/>
  <mergeCells count="51">
    <mergeCell ref="D18:S18"/>
    <mergeCell ref="D19:G19"/>
    <mergeCell ref="D40:T40"/>
    <mergeCell ref="B3:T3"/>
    <mergeCell ref="B5:T5"/>
    <mergeCell ref="F7:M7"/>
    <mergeCell ref="B11:T11"/>
    <mergeCell ref="D15:O15"/>
    <mergeCell ref="D14:S14"/>
    <mergeCell ref="D16:O16"/>
    <mergeCell ref="D26:T26"/>
    <mergeCell ref="D25:T25"/>
    <mergeCell ref="D24:T24"/>
    <mergeCell ref="D21:T21"/>
    <mergeCell ref="D28:S28"/>
    <mergeCell ref="D23:S23"/>
    <mergeCell ref="D29:T29"/>
    <mergeCell ref="D30:D31"/>
    <mergeCell ref="E30:T30"/>
    <mergeCell ref="D35:S35"/>
    <mergeCell ref="E39:T39"/>
    <mergeCell ref="D36:T36"/>
    <mergeCell ref="D37:D38"/>
    <mergeCell ref="E37:T37"/>
    <mergeCell ref="E38:T38"/>
    <mergeCell ref="E31:T31"/>
    <mergeCell ref="F85:F86"/>
    <mergeCell ref="G85:K86"/>
    <mergeCell ref="O85:O86"/>
    <mergeCell ref="P85:T86"/>
    <mergeCell ref="B65:T66"/>
    <mergeCell ref="F74:F75"/>
    <mergeCell ref="G74:K75"/>
    <mergeCell ref="O74:O75"/>
    <mergeCell ref="P74:T75"/>
    <mergeCell ref="D13:T13"/>
    <mergeCell ref="G58:T58"/>
    <mergeCell ref="G59:T59"/>
    <mergeCell ref="E32:T32"/>
    <mergeCell ref="D33:T33"/>
    <mergeCell ref="G57:T57"/>
    <mergeCell ref="B48:P48"/>
    <mergeCell ref="G56:T56"/>
    <mergeCell ref="G53:T53"/>
    <mergeCell ref="G54:T54"/>
    <mergeCell ref="D44:T44"/>
    <mergeCell ref="G52:T52"/>
    <mergeCell ref="G55:T55"/>
    <mergeCell ref="B49:T49"/>
    <mergeCell ref="B50:T50"/>
    <mergeCell ref="D42:S42"/>
  </mergeCells>
  <conditionalFormatting sqref="N78 K62 P62 P64 K64 K76:K78 O77 K68:K70 P68:P69">
    <cfRule type="cellIs" priority="6" operator="greaterThan">
      <formula>0.4</formula>
    </cfRule>
  </conditionalFormatting>
  <conditionalFormatting sqref="K62 K64 K76:K77 K68:K70">
    <cfRule type="expression" dxfId="9" priority="18">
      <formula>#REF!&gt;40%</formula>
    </cfRule>
  </conditionalFormatting>
  <conditionalFormatting sqref="N89 K88:K89 P88 K80:K82 O80:O81">
    <cfRule type="cellIs" priority="3" operator="greaterThan">
      <formula>0.4</formula>
    </cfRule>
  </conditionalFormatting>
  <conditionalFormatting sqref="K88 K80:K82">
    <cfRule type="expression" dxfId="8" priority="4">
      <formula>#REF!&gt;40%</formula>
    </cfRule>
  </conditionalFormatting>
  <hyperlinks>
    <hyperlink ref="B49:T49" location="'New Entity'!A1" display="&gt;If you were not in business during the 1 year period preceding 2/15/2020, but were in operation on 2/15/2020, use the calculator on the New Enitity tab"/>
    <hyperlink ref="B50:T50" location="'Seasonal Business'!A1" display="&gt;If you are a Seasonal Business, use the calculator on the Seasonal Business tab instead."/>
    <hyperlink ref="H19" location="'Addendum A-Affiliate'!A1" display="click here"/>
  </hyperlinks>
  <pageMargins left="0.25" right="0.25" top="0.75" bottom="0.75" header="0.3" footer="0.3"/>
  <pageSetup scale="67" fitToHeight="0" orientation="landscape" r:id="rId1"/>
  <headerFooter>
    <oddHeader xml:space="preserve">&amp;C&amp;14&amp;KFF0000
</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showGridLines="0" topLeftCell="A37" workbookViewId="0">
      <selection activeCell="D46" sqref="D46"/>
    </sheetView>
  </sheetViews>
  <sheetFormatPr defaultRowHeight="15"/>
  <cols>
    <col min="1" max="1" width="93.28515625" customWidth="1"/>
  </cols>
  <sheetData>
    <row r="1" spans="1:1">
      <c r="A1" s="11">
        <v>43924</v>
      </c>
    </row>
    <row r="2" spans="1:1">
      <c r="A2" s="12"/>
    </row>
    <row r="3" spans="1:1">
      <c r="A3" s="13" t="s">
        <v>47</v>
      </c>
    </row>
    <row r="4" spans="1:1">
      <c r="A4" s="13" t="s">
        <v>48</v>
      </c>
    </row>
    <row r="5" spans="1:1">
      <c r="A5" s="13"/>
    </row>
    <row r="6" spans="1:1">
      <c r="A6" s="13" t="s">
        <v>49</v>
      </c>
    </row>
    <row r="7" spans="1:1">
      <c r="A7" s="13" t="s">
        <v>101</v>
      </c>
    </row>
    <row r="8" spans="1:1">
      <c r="A8" s="13" t="s">
        <v>50</v>
      </c>
    </row>
    <row r="9" spans="1:1">
      <c r="A9" s="13" t="s">
        <v>51</v>
      </c>
    </row>
    <row r="10" spans="1:1">
      <c r="A10" s="13"/>
    </row>
    <row r="11" spans="1:1">
      <c r="A11" s="12" t="s">
        <v>52</v>
      </c>
    </row>
    <row r="12" spans="1:1">
      <c r="A12" s="12" t="s">
        <v>53</v>
      </c>
    </row>
    <row r="13" spans="1:1">
      <c r="A13" s="12" t="s">
        <v>54</v>
      </c>
    </row>
    <row r="14" spans="1:1">
      <c r="A14" s="12" t="s">
        <v>55</v>
      </c>
    </row>
    <row r="15" spans="1:1">
      <c r="A15" s="12" t="s">
        <v>56</v>
      </c>
    </row>
    <row r="16" spans="1:1">
      <c r="A16" s="12"/>
    </row>
    <row r="17" spans="1:1">
      <c r="A17" s="12" t="s">
        <v>102</v>
      </c>
    </row>
    <row r="18" spans="1:1">
      <c r="A18" s="12" t="s">
        <v>57</v>
      </c>
    </row>
    <row r="19" spans="1:1">
      <c r="A19" s="12" t="s">
        <v>58</v>
      </c>
    </row>
    <row r="20" spans="1:1">
      <c r="A20" s="12" t="s">
        <v>59</v>
      </c>
    </row>
    <row r="21" spans="1:1">
      <c r="A21" s="12" t="s">
        <v>60</v>
      </c>
    </row>
    <row r="22" spans="1:1">
      <c r="A22" s="12" t="s">
        <v>61</v>
      </c>
    </row>
    <row r="23" spans="1:1">
      <c r="A23" s="12" t="s">
        <v>62</v>
      </c>
    </row>
    <row r="24" spans="1:1">
      <c r="A24" s="12" t="s">
        <v>63</v>
      </c>
    </row>
    <row r="25" spans="1:1">
      <c r="A25" s="12" t="s">
        <v>64</v>
      </c>
    </row>
    <row r="26" spans="1:1">
      <c r="A26" s="12"/>
    </row>
    <row r="27" spans="1:1">
      <c r="A27" s="14" t="s">
        <v>65</v>
      </c>
    </row>
    <row r="28" spans="1:1">
      <c r="A28" s="12" t="s">
        <v>66</v>
      </c>
    </row>
    <row r="29" spans="1:1">
      <c r="A29" s="12" t="s">
        <v>67</v>
      </c>
    </row>
    <row r="30" spans="1:1">
      <c r="A30" s="12" t="s">
        <v>68</v>
      </c>
    </row>
    <row r="31" spans="1:1">
      <c r="A31" s="12" t="s">
        <v>69</v>
      </c>
    </row>
    <row r="32" spans="1:1">
      <c r="A32" s="12" t="s">
        <v>70</v>
      </c>
    </row>
    <row r="33" spans="1:1">
      <c r="A33" s="12" t="s">
        <v>71</v>
      </c>
    </row>
    <row r="34" spans="1:1">
      <c r="A34" s="12" t="s">
        <v>72</v>
      </c>
    </row>
    <row r="35" spans="1:1">
      <c r="A35" s="12" t="s">
        <v>73</v>
      </c>
    </row>
    <row r="36" spans="1:1">
      <c r="A36" s="12" t="s">
        <v>74</v>
      </c>
    </row>
    <row r="37" spans="1:1">
      <c r="A37" s="12" t="s">
        <v>75</v>
      </c>
    </row>
    <row r="38" spans="1:1">
      <c r="A38" s="12" t="s">
        <v>76</v>
      </c>
    </row>
    <row r="39" spans="1:1">
      <c r="A39" s="12" t="s">
        <v>77</v>
      </c>
    </row>
    <row r="40" spans="1:1">
      <c r="A40" s="12" t="s">
        <v>78</v>
      </c>
    </row>
    <row r="41" spans="1:1">
      <c r="A41" s="12" t="s">
        <v>79</v>
      </c>
    </row>
    <row r="42" spans="1:1">
      <c r="A42" s="12" t="s">
        <v>80</v>
      </c>
    </row>
    <row r="43" spans="1:1">
      <c r="A43" s="12" t="s">
        <v>81</v>
      </c>
    </row>
    <row r="44" spans="1:1">
      <c r="A44" s="12" t="s">
        <v>82</v>
      </c>
    </row>
    <row r="45" spans="1:1">
      <c r="A45" s="12" t="s">
        <v>103</v>
      </c>
    </row>
    <row r="46" spans="1:1">
      <c r="A46" s="12" t="s">
        <v>83</v>
      </c>
    </row>
    <row r="47" spans="1:1">
      <c r="A47" s="12" t="s">
        <v>84</v>
      </c>
    </row>
    <row r="48" spans="1:1">
      <c r="A48" s="12" t="s">
        <v>85</v>
      </c>
    </row>
    <row r="49" spans="1:1">
      <c r="A49" s="12" t="s">
        <v>86</v>
      </c>
    </row>
    <row r="50" spans="1:1">
      <c r="A50" s="12" t="s">
        <v>87</v>
      </c>
    </row>
    <row r="51" spans="1:1">
      <c r="A51" s="12" t="s">
        <v>88</v>
      </c>
    </row>
    <row r="52" spans="1:1">
      <c r="A52" s="12"/>
    </row>
    <row r="53" spans="1:1">
      <c r="A53" s="12" t="s">
        <v>104</v>
      </c>
    </row>
    <row r="54" spans="1:1">
      <c r="A54" s="12" t="s">
        <v>89</v>
      </c>
    </row>
    <row r="55" spans="1:1">
      <c r="A55" s="12" t="s">
        <v>90</v>
      </c>
    </row>
    <row r="56" spans="1:1">
      <c r="A56" s="12" t="s">
        <v>91</v>
      </c>
    </row>
    <row r="57" spans="1:1">
      <c r="A57" s="12" t="s">
        <v>92</v>
      </c>
    </row>
    <row r="58" spans="1:1">
      <c r="A58" s="12" t="s">
        <v>93</v>
      </c>
    </row>
    <row r="59" spans="1:1">
      <c r="A59" s="12"/>
    </row>
    <row r="60" spans="1:1">
      <c r="A60" s="12" t="s">
        <v>105</v>
      </c>
    </row>
    <row r="61" spans="1:1">
      <c r="A61" s="12" t="s">
        <v>94</v>
      </c>
    </row>
    <row r="62" spans="1:1">
      <c r="A62" s="12" t="s">
        <v>95</v>
      </c>
    </row>
    <row r="63" spans="1:1">
      <c r="A63" s="12"/>
    </row>
    <row r="64" spans="1:1">
      <c r="A64" s="12" t="s">
        <v>106</v>
      </c>
    </row>
    <row r="65" spans="1:1">
      <c r="A65" s="12" t="s">
        <v>96</v>
      </c>
    </row>
    <row r="66" spans="1:1">
      <c r="A66" s="12" t="s">
        <v>97</v>
      </c>
    </row>
    <row r="67" spans="1:1">
      <c r="A67" s="12" t="s">
        <v>98</v>
      </c>
    </row>
    <row r="68" spans="1:1">
      <c r="A68" s="12" t="s">
        <v>99</v>
      </c>
    </row>
    <row r="69" spans="1:1">
      <c r="A69" s="12" t="s">
        <v>100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showGridLines="0" zoomScaleNormal="100" workbookViewId="0">
      <selection activeCell="F2" sqref="F2:F3"/>
    </sheetView>
  </sheetViews>
  <sheetFormatPr defaultRowHeight="15"/>
  <cols>
    <col min="1" max="1" width="24.85546875" customWidth="1"/>
    <col min="2" max="2" width="8.7109375" bestFit="1" customWidth="1"/>
    <col min="3" max="3" width="22" customWidth="1"/>
    <col min="4" max="4" width="12.7109375" bestFit="1" customWidth="1"/>
    <col min="5" max="5" width="14.5703125" bestFit="1" customWidth="1"/>
    <col min="6" max="6" width="24.42578125" customWidth="1"/>
  </cols>
  <sheetData>
    <row r="1" spans="1:6" ht="19.5" thickBot="1">
      <c r="A1" s="423" t="s">
        <v>138</v>
      </c>
      <c r="B1" s="424"/>
      <c r="C1" s="425"/>
      <c r="D1" s="425"/>
      <c r="E1" s="425"/>
      <c r="F1" s="426"/>
    </row>
    <row r="2" spans="1:6" ht="15" customHeight="1">
      <c r="A2" s="427" t="s">
        <v>121</v>
      </c>
      <c r="B2" s="428"/>
      <c r="C2" s="428"/>
      <c r="D2" s="428"/>
      <c r="E2" s="428"/>
      <c r="F2" s="431" t="s">
        <v>41</v>
      </c>
    </row>
    <row r="3" spans="1:6">
      <c r="A3" s="429"/>
      <c r="B3" s="430"/>
      <c r="C3" s="430"/>
      <c r="D3" s="430"/>
      <c r="E3" s="430"/>
      <c r="F3" s="432"/>
    </row>
    <row r="4" spans="1:6">
      <c r="A4" s="433" t="str">
        <f>IF(F2="Yes","The Applicant claims an exemption from the SBA affiliation rules applicable to PPP loan eligibility because the Applicant","")</f>
        <v>The Applicant claims an exemption from the SBA affiliation rules applicable to PPP loan eligibility because the Applicant</v>
      </c>
      <c r="B4" s="434"/>
      <c r="C4" s="434"/>
      <c r="D4" s="434"/>
      <c r="E4" s="434"/>
      <c r="F4" s="435"/>
    </row>
    <row r="5" spans="1:6">
      <c r="A5" s="414" t="str">
        <f>IF(F2="Yes","has made a reasonable, good faith determination that the Applicant qualifies for a religious exemption under 13 C.F.R.","")</f>
        <v>has made a reasonable, good faith determination that the Applicant qualifies for a religious exemption under 13 C.F.R.</v>
      </c>
      <c r="B5" s="415"/>
      <c r="C5" s="415"/>
      <c r="D5" s="415"/>
      <c r="E5" s="415"/>
      <c r="F5" s="416"/>
    </row>
    <row r="6" spans="1:6">
      <c r="A6" s="414" t="str">
        <f>IF(F2="Yes","121.103(b)(10), which says that [t]he relationship of a faith-based organization to another organization is not considered an","")</f>
        <v>121.103(b)(10), which says that [t]he relationship of a faith-based organization to another organization is not considered an</v>
      </c>
      <c r="B6" s="415"/>
      <c r="C6" s="415"/>
      <c r="D6" s="415"/>
      <c r="E6" s="415"/>
      <c r="F6" s="416"/>
    </row>
    <row r="7" spans="1:6">
      <c r="A7" s="414" t="str">
        <f>IF(F2="Yes","affiliation with the other organization… if the relationship is based on a religious teaching or belief or otherwise","")</f>
        <v>affiliation with the other organization… if the relationship is based on a religious teaching or belief or otherwise</v>
      </c>
      <c r="B7" s="415"/>
      <c r="C7" s="415"/>
      <c r="D7" s="415"/>
      <c r="E7" s="415"/>
      <c r="F7" s="416"/>
    </row>
    <row r="8" spans="1:6">
      <c r="A8" s="417" t="str">
        <f>IF(F2="Yes","constitutes a part of the exercise of religion.","")</f>
        <v>constitutes a part of the exercise of religion.</v>
      </c>
      <c r="B8" s="418"/>
      <c r="C8" s="418"/>
      <c r="D8" s="418"/>
      <c r="E8" s="418"/>
      <c r="F8" s="419"/>
    </row>
    <row r="9" spans="1:6">
      <c r="A9" s="46" t="s">
        <v>120</v>
      </c>
      <c r="B9" s="47"/>
      <c r="C9" s="47"/>
      <c r="D9" s="436" t="s">
        <v>134</v>
      </c>
      <c r="E9" s="436"/>
      <c r="F9" s="437"/>
    </row>
    <row r="10" spans="1:6">
      <c r="A10" s="414"/>
      <c r="B10" s="415"/>
      <c r="C10" s="415"/>
      <c r="D10" s="415"/>
      <c r="E10" s="415"/>
      <c r="F10" s="416"/>
    </row>
    <row r="11" spans="1:6" ht="147" customHeight="1" thickBot="1">
      <c r="A11" s="420"/>
      <c r="B11" s="421"/>
      <c r="C11" s="421"/>
      <c r="D11" s="421"/>
      <c r="E11" s="421"/>
      <c r="F11" s="422"/>
    </row>
  </sheetData>
  <mergeCells count="10">
    <mergeCell ref="A7:F7"/>
    <mergeCell ref="A8:F8"/>
    <mergeCell ref="A10:F11"/>
    <mergeCell ref="A1:F1"/>
    <mergeCell ref="A2:E3"/>
    <mergeCell ref="F2:F3"/>
    <mergeCell ref="A4:F4"/>
    <mergeCell ref="A5:F5"/>
    <mergeCell ref="A6:F6"/>
    <mergeCell ref="D9:F9"/>
  </mergeCells>
  <dataValidations count="1">
    <dataValidation type="list" allowBlank="1" showInputMessage="1" showErrorMessage="1" sqref="F2:F3">
      <formula1>YN</formula1>
    </dataValidation>
  </dataValidations>
  <hyperlinks>
    <hyperlink ref="D9:F9" r:id="rId1" display="FAQ RE Faith-Based Orgizations in PPP &amp; EIDL"/>
  </hyperlinks>
  <pageMargins left="0.7" right="0.7" top="0.75" bottom="0.75" header="0.3" footer="0.3"/>
  <pageSetup scale="84" fitToHeight="0"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3:AC119"/>
  <sheetViews>
    <sheetView showGridLines="0" topLeftCell="A58" zoomScaleNormal="100" workbookViewId="0">
      <selection activeCell="F64" sqref="F64"/>
    </sheetView>
  </sheetViews>
  <sheetFormatPr defaultRowHeight="15"/>
  <cols>
    <col min="1" max="1" width="3.42578125" style="43" customWidth="1"/>
    <col min="2" max="2" width="4" style="115" customWidth="1"/>
    <col min="3" max="3" width="4.28515625" style="23" customWidth="1"/>
    <col min="4" max="5" width="8.42578125" style="23" customWidth="1"/>
    <col min="6" max="6" width="16" style="23" customWidth="1"/>
    <col min="7" max="9" width="9.140625" style="23"/>
    <col min="10" max="10" width="12.42578125" style="23" customWidth="1"/>
    <col min="11" max="11" width="11.85546875" style="23" customWidth="1"/>
    <col min="12" max="12" width="13.28515625" style="23" customWidth="1"/>
    <col min="13" max="13" width="6.85546875" style="23" customWidth="1"/>
    <col min="14" max="14" width="13.85546875" style="23" customWidth="1"/>
    <col min="15" max="15" width="11.140625" style="23" customWidth="1"/>
    <col min="16" max="16" width="12.42578125" style="23" customWidth="1"/>
    <col min="17" max="17" width="9.140625" style="23" customWidth="1"/>
    <col min="18" max="18" width="16.5703125" style="23" customWidth="1"/>
    <col min="19" max="19" width="45.140625" style="23" customWidth="1"/>
    <col min="20" max="16384" width="9.140625" style="23"/>
  </cols>
  <sheetData>
    <row r="3" spans="1:29" ht="18.75">
      <c r="B3" s="381" t="s">
        <v>411</v>
      </c>
      <c r="C3" s="381"/>
      <c r="D3" s="381"/>
      <c r="E3" s="381"/>
      <c r="F3" s="381"/>
      <c r="G3" s="381"/>
      <c r="H3" s="381"/>
      <c r="I3" s="381"/>
      <c r="J3" s="381"/>
      <c r="K3" s="381"/>
      <c r="L3" s="381"/>
      <c r="M3" s="381"/>
      <c r="N3" s="381"/>
      <c r="O3" s="381"/>
      <c r="P3" s="381"/>
      <c r="Q3" s="381"/>
      <c r="R3" s="381"/>
      <c r="S3" s="381"/>
    </row>
    <row r="4" spans="1:29">
      <c r="B4" s="273"/>
      <c r="C4" s="273"/>
      <c r="D4" s="273"/>
      <c r="E4" s="273"/>
      <c r="F4" s="273"/>
      <c r="G4" s="273"/>
      <c r="H4" s="273"/>
      <c r="I4" s="273"/>
      <c r="J4" s="273"/>
      <c r="K4" s="273"/>
      <c r="L4" s="273"/>
      <c r="M4" s="305" t="s">
        <v>418</v>
      </c>
      <c r="N4" s="273"/>
      <c r="O4" s="273"/>
      <c r="P4" s="273"/>
      <c r="Q4" s="273"/>
      <c r="R4" s="273"/>
      <c r="S4" s="273"/>
    </row>
    <row r="5" spans="1:29" ht="15" customHeight="1">
      <c r="B5" s="372" t="s">
        <v>127</v>
      </c>
      <c r="C5" s="372"/>
      <c r="D5" s="372"/>
      <c r="E5" s="372"/>
      <c r="F5" s="372"/>
      <c r="G5" s="372"/>
      <c r="H5" s="372"/>
      <c r="I5" s="372"/>
      <c r="J5" s="372"/>
      <c r="K5" s="372"/>
      <c r="L5" s="372"/>
      <c r="M5" s="372"/>
      <c r="N5" s="372"/>
      <c r="O5" s="372"/>
      <c r="P5" s="372"/>
      <c r="Q5" s="372"/>
      <c r="R5" s="372"/>
      <c r="S5" s="372"/>
    </row>
    <row r="6" spans="1:29">
      <c r="B6" s="273"/>
      <c r="C6" s="273"/>
      <c r="D6" s="273"/>
      <c r="E6" s="273"/>
      <c r="F6" s="273"/>
      <c r="G6" s="273"/>
      <c r="H6" s="273"/>
      <c r="I6" s="273"/>
      <c r="J6" s="273"/>
      <c r="K6" s="273"/>
      <c r="L6" s="273"/>
    </row>
    <row r="7" spans="1:29">
      <c r="B7" s="267" t="s">
        <v>6</v>
      </c>
      <c r="C7" s="273"/>
      <c r="D7" s="273"/>
      <c r="E7" s="405">
        <f>+Questions!E8</f>
        <v>0</v>
      </c>
      <c r="F7" s="405"/>
      <c r="G7" s="405"/>
      <c r="H7" s="405"/>
      <c r="I7" s="405"/>
      <c r="J7" s="405"/>
      <c r="K7" s="405"/>
      <c r="L7" s="405"/>
    </row>
    <row r="8" spans="1:29">
      <c r="B8" s="267"/>
      <c r="C8" s="273"/>
      <c r="D8" s="273"/>
      <c r="E8" s="133"/>
      <c r="F8" s="133"/>
      <c r="G8" s="133"/>
      <c r="H8" s="133"/>
      <c r="I8" s="133"/>
      <c r="J8" s="133"/>
      <c r="K8" s="133"/>
      <c r="L8" s="133"/>
    </row>
    <row r="9" spans="1:29" ht="18.75">
      <c r="B9" s="121" t="s">
        <v>238</v>
      </c>
      <c r="C9" s="119"/>
      <c r="D9" s="119"/>
      <c r="E9" s="280"/>
      <c r="F9" s="280"/>
      <c r="G9" s="280"/>
      <c r="H9" s="280"/>
      <c r="I9" s="280"/>
      <c r="J9" s="280"/>
      <c r="K9" s="280"/>
      <c r="L9" s="280"/>
      <c r="M9" s="118"/>
      <c r="N9" s="118"/>
      <c r="O9" s="118"/>
      <c r="P9" s="118"/>
      <c r="Q9" s="118"/>
      <c r="R9" s="118"/>
      <c r="S9" s="118"/>
    </row>
    <row r="10" spans="1:29">
      <c r="B10" s="208"/>
      <c r="C10" s="273"/>
      <c r="D10" s="273"/>
      <c r="E10" s="280"/>
      <c r="F10" s="280"/>
      <c r="G10" s="280"/>
      <c r="H10" s="280"/>
      <c r="I10" s="280"/>
      <c r="J10" s="280"/>
      <c r="K10" s="280"/>
      <c r="L10" s="280"/>
    </row>
    <row r="11" spans="1:29" ht="35.25" customHeight="1">
      <c r="B11" s="406" t="s">
        <v>217</v>
      </c>
      <c r="C11" s="407"/>
      <c r="D11" s="407"/>
      <c r="E11" s="407"/>
      <c r="F11" s="407"/>
      <c r="G11" s="407"/>
      <c r="H11" s="407"/>
      <c r="I11" s="407"/>
      <c r="J11" s="407"/>
      <c r="K11" s="407"/>
      <c r="L11" s="407"/>
      <c r="M11" s="407"/>
      <c r="N11" s="407"/>
      <c r="O11" s="407"/>
      <c r="P11" s="407"/>
      <c r="Q11" s="407"/>
      <c r="R11" s="407"/>
      <c r="S11" s="408"/>
    </row>
    <row r="13" spans="1:29" ht="48">
      <c r="B13" s="249" t="s">
        <v>326</v>
      </c>
      <c r="C13" s="186" t="s">
        <v>327</v>
      </c>
      <c r="D13" s="390" t="s">
        <v>355</v>
      </c>
      <c r="E13" s="390"/>
      <c r="F13" s="390"/>
      <c r="G13" s="390"/>
      <c r="H13" s="390"/>
      <c r="I13" s="390"/>
      <c r="J13" s="390"/>
      <c r="K13" s="390"/>
      <c r="L13" s="390"/>
      <c r="M13" s="390"/>
      <c r="N13" s="390"/>
      <c r="O13" s="390"/>
      <c r="P13" s="390"/>
      <c r="Q13" s="390"/>
      <c r="R13" s="390"/>
      <c r="S13" s="390"/>
    </row>
    <row r="14" spans="1:29" ht="15" customHeight="1">
      <c r="A14" s="49"/>
      <c r="B14" s="238"/>
      <c r="C14" s="238"/>
      <c r="D14" s="409" t="s">
        <v>213</v>
      </c>
      <c r="E14" s="409"/>
      <c r="F14" s="409"/>
      <c r="G14" s="409"/>
      <c r="H14" s="409"/>
      <c r="I14" s="409"/>
      <c r="J14" s="409"/>
      <c r="K14" s="409"/>
      <c r="L14" s="409"/>
      <c r="M14" s="409"/>
      <c r="N14" s="409"/>
      <c r="O14" s="409"/>
      <c r="P14" s="409"/>
      <c r="Q14" s="409"/>
      <c r="R14" s="409"/>
      <c r="S14" s="409"/>
    </row>
    <row r="15" spans="1:29">
      <c r="B15" s="203" t="s">
        <v>41</v>
      </c>
      <c r="C15" s="187"/>
      <c r="D15" s="350" t="s">
        <v>377</v>
      </c>
      <c r="E15" s="351"/>
      <c r="F15" s="351"/>
      <c r="G15" s="351"/>
      <c r="H15" s="351"/>
      <c r="I15" s="351"/>
      <c r="J15" s="351"/>
      <c r="K15" s="351"/>
      <c r="L15" s="351"/>
      <c r="M15" s="351"/>
      <c r="N15" s="351"/>
      <c r="O15" s="351"/>
    </row>
    <row r="16" spans="1:29">
      <c r="B16" s="203" t="s">
        <v>41</v>
      </c>
      <c r="C16" s="187"/>
      <c r="D16" s="350" t="s">
        <v>136</v>
      </c>
      <c r="E16" s="351"/>
      <c r="F16" s="351"/>
      <c r="G16" s="351"/>
      <c r="H16" s="351"/>
      <c r="I16" s="351"/>
      <c r="J16" s="351"/>
      <c r="K16" s="351"/>
      <c r="L16" s="351"/>
      <c r="M16" s="351"/>
      <c r="N16" s="351"/>
      <c r="O16" s="351"/>
      <c r="V16" s="56"/>
      <c r="W16" s="56"/>
      <c r="X16" s="56"/>
      <c r="Y16" s="56"/>
      <c r="Z16" s="56"/>
      <c r="AA16" s="56"/>
      <c r="AB16" s="56"/>
      <c r="AC16" s="56"/>
    </row>
    <row r="17" spans="1:20">
      <c r="B17" s="203" t="s">
        <v>41</v>
      </c>
      <c r="C17" s="187"/>
      <c r="D17" s="193" t="s">
        <v>296</v>
      </c>
      <c r="E17" s="194"/>
      <c r="F17" s="194"/>
      <c r="G17" s="194"/>
      <c r="H17" s="194"/>
      <c r="I17" s="194"/>
      <c r="J17" s="194"/>
      <c r="K17" s="194"/>
      <c r="L17" s="194"/>
      <c r="M17" s="194"/>
      <c r="N17" s="194"/>
      <c r="O17" s="194"/>
      <c r="P17" s="194"/>
      <c r="Q17" s="194"/>
      <c r="R17" s="194"/>
      <c r="S17" s="194"/>
      <c r="T17" s="192"/>
    </row>
    <row r="18" spans="1:20">
      <c r="B18" s="204"/>
      <c r="C18" s="204"/>
      <c r="D18" s="194"/>
      <c r="E18" s="194"/>
      <c r="F18" s="194"/>
      <c r="G18" s="194"/>
      <c r="H18" s="194"/>
      <c r="I18" s="194"/>
      <c r="J18" s="194"/>
      <c r="K18" s="194"/>
      <c r="L18" s="194"/>
      <c r="M18" s="194"/>
      <c r="N18" s="194"/>
      <c r="O18" s="194"/>
      <c r="P18" s="194"/>
      <c r="Q18" s="194"/>
      <c r="R18" s="194"/>
      <c r="S18" s="194"/>
      <c r="T18" s="192"/>
    </row>
    <row r="19" spans="1:20" s="56" customFormat="1" ht="15" customHeight="1">
      <c r="A19" s="49"/>
      <c r="B19" s="238"/>
      <c r="C19" s="238"/>
      <c r="D19" s="396" t="s">
        <v>239</v>
      </c>
      <c r="E19" s="396"/>
      <c r="F19" s="396"/>
      <c r="G19" s="396"/>
      <c r="H19" s="396"/>
      <c r="I19" s="396"/>
      <c r="J19" s="396"/>
      <c r="K19" s="396"/>
      <c r="L19" s="396"/>
      <c r="M19" s="396"/>
      <c r="N19" s="396"/>
      <c r="O19" s="396"/>
      <c r="P19" s="396"/>
      <c r="Q19" s="396"/>
      <c r="R19" s="396"/>
      <c r="S19" s="396"/>
      <c r="T19" s="281"/>
    </row>
    <row r="20" spans="1:20" s="56" customFormat="1" ht="15" customHeight="1">
      <c r="A20" s="49"/>
      <c r="B20" s="203" t="str">
        <f>IF(Questions!S20="No","Yes","No")</f>
        <v>No</v>
      </c>
      <c r="C20" s="187"/>
      <c r="D20" s="279" t="s">
        <v>240</v>
      </c>
      <c r="E20" s="277"/>
      <c r="F20" s="277"/>
      <c r="G20" s="277"/>
      <c r="H20" s="277"/>
      <c r="I20" s="277"/>
      <c r="J20" s="277"/>
      <c r="K20" s="277"/>
      <c r="L20" s="277"/>
      <c r="M20" s="277"/>
      <c r="N20" s="277"/>
      <c r="O20" s="277"/>
      <c r="P20" s="277"/>
      <c r="Q20" s="277"/>
      <c r="R20" s="277"/>
      <c r="S20" s="277"/>
      <c r="T20" s="281"/>
    </row>
    <row r="21" spans="1:20">
      <c r="B21" s="205" t="str">
        <f>IF(Questions!S20="No","Yes","No")</f>
        <v>No</v>
      </c>
      <c r="C21" s="189"/>
      <c r="D21" s="392" t="s">
        <v>299</v>
      </c>
      <c r="E21" s="393"/>
      <c r="F21" s="393"/>
      <c r="G21" s="393"/>
      <c r="H21" s="393"/>
      <c r="I21" s="393"/>
      <c r="J21" s="393"/>
      <c r="K21" s="393"/>
      <c r="L21" s="393"/>
      <c r="M21" s="393"/>
      <c r="N21" s="393"/>
      <c r="O21" s="393"/>
      <c r="P21" s="393"/>
      <c r="Q21" s="393"/>
      <c r="R21" s="393"/>
      <c r="S21" s="393"/>
      <c r="T21" s="393"/>
    </row>
    <row r="22" spans="1:20">
      <c r="B22" s="204"/>
      <c r="C22" s="204"/>
      <c r="D22" s="278"/>
      <c r="E22" s="275"/>
      <c r="F22" s="275"/>
      <c r="G22" s="275"/>
      <c r="H22" s="275"/>
      <c r="I22" s="275"/>
      <c r="J22" s="275"/>
      <c r="K22" s="275"/>
      <c r="L22" s="275"/>
      <c r="M22" s="275"/>
      <c r="N22" s="275"/>
      <c r="O22" s="275"/>
      <c r="P22" s="275"/>
      <c r="Q22" s="275"/>
      <c r="R22" s="275"/>
      <c r="S22" s="275"/>
      <c r="T22" s="275"/>
    </row>
    <row r="23" spans="1:20">
      <c r="B23" s="204"/>
      <c r="C23" s="204"/>
      <c r="D23" s="396" t="s">
        <v>375</v>
      </c>
      <c r="E23" s="396"/>
      <c r="F23" s="396"/>
      <c r="G23" s="396"/>
      <c r="H23" s="396"/>
      <c r="I23" s="396"/>
      <c r="J23" s="396"/>
      <c r="K23" s="396"/>
      <c r="L23" s="396"/>
      <c r="M23" s="396"/>
      <c r="N23" s="396"/>
      <c r="O23" s="396"/>
      <c r="P23" s="396"/>
      <c r="Q23" s="396"/>
      <c r="R23" s="396"/>
      <c r="S23" s="396"/>
      <c r="T23" s="275"/>
    </row>
    <row r="24" spans="1:20">
      <c r="B24" s="203" t="str">
        <f>IF(Questions!S34="Yes","Yes","No")</f>
        <v>No</v>
      </c>
      <c r="C24" s="187"/>
      <c r="D24" s="403" t="s">
        <v>403</v>
      </c>
      <c r="E24" s="404"/>
      <c r="F24" s="404"/>
      <c r="G24" s="404"/>
      <c r="H24" s="234" t="s">
        <v>360</v>
      </c>
      <c r="I24" s="277"/>
      <c r="J24" s="277"/>
      <c r="K24" s="277"/>
      <c r="L24" s="277"/>
      <c r="M24" s="277"/>
      <c r="N24" s="277"/>
      <c r="O24" s="277"/>
      <c r="P24" s="277"/>
      <c r="Q24" s="277"/>
      <c r="R24" s="277"/>
      <c r="S24" s="277"/>
      <c r="T24" s="275"/>
    </row>
    <row r="25" spans="1:20">
      <c r="B25" s="204"/>
      <c r="C25" s="204"/>
      <c r="D25" s="174"/>
      <c r="E25" s="174"/>
      <c r="F25" s="174"/>
      <c r="G25" s="174"/>
      <c r="H25" s="174"/>
      <c r="I25" s="174"/>
      <c r="J25" s="174"/>
      <c r="K25" s="174"/>
      <c r="L25" s="174"/>
      <c r="M25" s="174"/>
      <c r="N25" s="174"/>
      <c r="O25" s="174"/>
      <c r="P25" s="174"/>
      <c r="Q25" s="174"/>
      <c r="R25" s="174"/>
      <c r="S25" s="174"/>
    </row>
    <row r="26" spans="1:20">
      <c r="B26" s="204"/>
      <c r="C26" s="204"/>
      <c r="D26" s="396" t="s">
        <v>214</v>
      </c>
      <c r="E26" s="396"/>
      <c r="F26" s="396"/>
      <c r="G26" s="396"/>
      <c r="H26" s="396"/>
      <c r="I26" s="396"/>
      <c r="J26" s="396"/>
      <c r="K26" s="396"/>
      <c r="L26" s="396"/>
      <c r="M26" s="396"/>
      <c r="N26" s="396"/>
      <c r="O26" s="396"/>
      <c r="P26" s="396"/>
      <c r="Q26" s="396"/>
      <c r="R26" s="396"/>
      <c r="S26" s="396"/>
    </row>
    <row r="27" spans="1:20" ht="30.75" customHeight="1">
      <c r="B27" s="203" t="str">
        <f>IF(Questions!S32="Yes","Yes","No")</f>
        <v>No</v>
      </c>
      <c r="C27" s="187"/>
      <c r="D27" s="347" t="s">
        <v>197</v>
      </c>
      <c r="E27" s="412"/>
      <c r="F27" s="412"/>
      <c r="G27" s="412"/>
      <c r="H27" s="412"/>
      <c r="I27" s="412"/>
      <c r="J27" s="412"/>
      <c r="K27" s="412"/>
      <c r="L27" s="412"/>
      <c r="M27" s="412"/>
      <c r="N27" s="412"/>
      <c r="O27" s="412"/>
      <c r="P27" s="412"/>
      <c r="Q27" s="412"/>
      <c r="R27" s="412"/>
      <c r="S27" s="412"/>
      <c r="T27" s="195"/>
    </row>
    <row r="28" spans="1:20" ht="29.25" customHeight="1">
      <c r="B28" s="203" t="str">
        <f>IF(Questions!S32="Yes","Yes","No")</f>
        <v>No</v>
      </c>
      <c r="C28" s="187"/>
      <c r="D28" s="347" t="s">
        <v>196</v>
      </c>
      <c r="E28" s="412"/>
      <c r="F28" s="412"/>
      <c r="G28" s="412"/>
      <c r="H28" s="412"/>
      <c r="I28" s="412"/>
      <c r="J28" s="412"/>
      <c r="K28" s="412"/>
      <c r="L28" s="412"/>
      <c r="M28" s="412"/>
      <c r="N28" s="412"/>
      <c r="O28" s="412"/>
      <c r="P28" s="412"/>
      <c r="Q28" s="412"/>
      <c r="R28" s="412"/>
      <c r="S28" s="412"/>
      <c r="T28" s="195"/>
    </row>
    <row r="29" spans="1:20" ht="42.75" customHeight="1">
      <c r="B29" s="203" t="str">
        <f>IF(Questions!S32="Yes","Yes","No")</f>
        <v>No</v>
      </c>
      <c r="C29" s="187"/>
      <c r="D29" s="410" t="s">
        <v>209</v>
      </c>
      <c r="E29" s="411"/>
      <c r="F29" s="411"/>
      <c r="G29" s="411"/>
      <c r="H29" s="411"/>
      <c r="I29" s="411"/>
      <c r="J29" s="411"/>
      <c r="K29" s="411"/>
      <c r="L29" s="411"/>
      <c r="M29" s="411"/>
      <c r="N29" s="411"/>
      <c r="O29" s="411"/>
      <c r="P29" s="411"/>
      <c r="Q29" s="411"/>
      <c r="R29" s="411"/>
      <c r="S29" s="411"/>
      <c r="T29" s="197"/>
    </row>
    <row r="30" spans="1:20" ht="14.25" customHeight="1">
      <c r="B30" s="204"/>
      <c r="C30" s="204"/>
      <c r="D30" s="174"/>
      <c r="E30" s="174"/>
      <c r="F30" s="174"/>
      <c r="G30" s="174"/>
      <c r="H30" s="174"/>
      <c r="I30" s="174"/>
      <c r="J30" s="174"/>
      <c r="K30" s="174"/>
      <c r="L30" s="174"/>
      <c r="M30" s="174"/>
      <c r="N30" s="174"/>
      <c r="O30" s="174"/>
      <c r="P30" s="174"/>
      <c r="Q30" s="174"/>
      <c r="R30" s="174"/>
      <c r="S30" s="174"/>
    </row>
    <row r="31" spans="1:20" ht="14.25" customHeight="1">
      <c r="B31" s="204"/>
      <c r="C31" s="204"/>
      <c r="D31" s="447" t="s">
        <v>331</v>
      </c>
      <c r="E31" s="447"/>
      <c r="F31" s="447"/>
      <c r="G31" s="447"/>
      <c r="H31" s="447"/>
      <c r="I31" s="447"/>
      <c r="J31" s="447"/>
      <c r="K31" s="447"/>
      <c r="L31" s="447"/>
      <c r="M31" s="447"/>
      <c r="N31" s="447"/>
      <c r="O31" s="447"/>
      <c r="P31" s="447"/>
      <c r="Q31" s="447"/>
      <c r="R31" s="447"/>
      <c r="S31" s="447"/>
    </row>
    <row r="32" spans="1:20">
      <c r="B32" s="204"/>
      <c r="C32" s="204"/>
      <c r="D32" s="409" t="s">
        <v>330</v>
      </c>
      <c r="E32" s="409"/>
      <c r="F32" s="409"/>
      <c r="G32" s="409"/>
      <c r="H32" s="409"/>
      <c r="I32" s="409"/>
      <c r="J32" s="409"/>
      <c r="K32" s="409"/>
      <c r="L32" s="409"/>
      <c r="M32" s="409"/>
      <c r="N32" s="409"/>
      <c r="O32" s="409"/>
      <c r="P32" s="409"/>
      <c r="Q32" s="409"/>
      <c r="R32" s="409"/>
      <c r="S32" s="409"/>
    </row>
    <row r="33" spans="1:20" s="61" customFormat="1">
      <c r="A33" s="62"/>
      <c r="B33" s="205" t="str">
        <f>IF(AND(Questions!S30="Gross Income",Questions!S16="no"),"Yes","No")</f>
        <v>No</v>
      </c>
      <c r="C33" s="187"/>
      <c r="D33" s="347" t="s">
        <v>297</v>
      </c>
      <c r="E33" s="412"/>
      <c r="F33" s="412"/>
      <c r="G33" s="412"/>
      <c r="H33" s="412"/>
      <c r="I33" s="412"/>
      <c r="J33" s="412"/>
      <c r="K33" s="412"/>
      <c r="L33" s="412"/>
      <c r="M33" s="412"/>
      <c r="N33" s="412"/>
      <c r="O33" s="412"/>
      <c r="P33" s="412"/>
      <c r="Q33" s="412"/>
      <c r="R33" s="412"/>
      <c r="S33" s="412"/>
    </row>
    <row r="34" spans="1:20" ht="14.25" customHeight="1">
      <c r="B34" s="207" t="str">
        <f>IF(AND(Questions!S30="Gross Income",Questions!S16="no"),"Yes","No")</f>
        <v>No</v>
      </c>
      <c r="C34" s="187"/>
      <c r="D34" s="347" t="s">
        <v>410</v>
      </c>
      <c r="E34" s="412"/>
      <c r="F34" s="412"/>
      <c r="G34" s="412"/>
      <c r="H34" s="412"/>
      <c r="I34" s="412"/>
      <c r="J34" s="412"/>
      <c r="K34" s="412"/>
      <c r="L34" s="412"/>
      <c r="M34" s="412"/>
      <c r="N34" s="412"/>
      <c r="O34" s="412"/>
      <c r="P34" s="412"/>
      <c r="Q34" s="412"/>
      <c r="R34" s="412"/>
      <c r="S34" s="412"/>
    </row>
    <row r="35" spans="1:20" ht="14.25" customHeight="1">
      <c r="B35" s="238"/>
      <c r="C35" s="238"/>
      <c r="D35" s="174"/>
      <c r="E35" s="174"/>
      <c r="F35" s="174"/>
      <c r="G35" s="174"/>
      <c r="H35" s="174"/>
      <c r="I35" s="174"/>
      <c r="J35" s="174"/>
      <c r="K35" s="174"/>
      <c r="L35" s="174"/>
      <c r="M35" s="174"/>
      <c r="N35" s="174"/>
      <c r="O35" s="174"/>
      <c r="P35" s="174"/>
      <c r="Q35" s="174"/>
      <c r="R35" s="174"/>
      <c r="S35" s="174"/>
    </row>
    <row r="36" spans="1:20">
      <c r="B36" s="238"/>
      <c r="C36" s="238"/>
      <c r="D36" s="349" t="s">
        <v>324</v>
      </c>
      <c r="E36" s="349"/>
      <c r="F36" s="349"/>
      <c r="G36" s="349"/>
      <c r="H36" s="349"/>
      <c r="I36" s="349"/>
      <c r="J36" s="349"/>
      <c r="K36" s="349"/>
      <c r="L36" s="349"/>
      <c r="M36" s="349"/>
      <c r="N36" s="349"/>
      <c r="O36" s="349"/>
      <c r="P36" s="349"/>
      <c r="Q36" s="349"/>
      <c r="R36" s="349"/>
      <c r="S36" s="349"/>
    </row>
    <row r="37" spans="1:20" s="61" customFormat="1">
      <c r="A37" s="62"/>
      <c r="B37" s="205" t="str">
        <f>IF(AND(OR(Questions!S20="No",Questions!S22="12 months preceding your loan date"),Questions!S16="no"),"Yes","No")</f>
        <v>No</v>
      </c>
      <c r="C37" s="187"/>
      <c r="D37" s="347" t="s">
        <v>297</v>
      </c>
      <c r="E37" s="412"/>
      <c r="F37" s="412"/>
      <c r="G37" s="412"/>
      <c r="H37" s="412"/>
      <c r="I37" s="412"/>
      <c r="J37" s="412"/>
      <c r="K37" s="412"/>
      <c r="L37" s="412"/>
      <c r="M37" s="412"/>
      <c r="N37" s="412"/>
      <c r="O37" s="412"/>
      <c r="P37" s="412"/>
      <c r="Q37" s="412"/>
      <c r="R37" s="412"/>
      <c r="S37" s="412"/>
    </row>
    <row r="38" spans="1:20" ht="14.25" customHeight="1">
      <c r="B38" s="207" t="str">
        <f>IF(AND(OR(Questions!S20="No",Questions!S22="12 months preceding your loan date"),Questions!S16="no"),"Yes","No")</f>
        <v>No</v>
      </c>
      <c r="C38" s="187"/>
      <c r="D38" s="347" t="s">
        <v>329</v>
      </c>
      <c r="E38" s="412"/>
      <c r="F38" s="412"/>
      <c r="G38" s="412"/>
      <c r="H38" s="412"/>
      <c r="I38" s="412"/>
      <c r="J38" s="412"/>
      <c r="K38" s="412"/>
      <c r="L38" s="412"/>
      <c r="M38" s="412"/>
      <c r="N38" s="412"/>
      <c r="O38" s="412"/>
      <c r="P38" s="412"/>
      <c r="Q38" s="412"/>
      <c r="R38" s="412"/>
      <c r="S38" s="412"/>
    </row>
    <row r="39" spans="1:20" ht="14.25" customHeight="1">
      <c r="B39" s="238"/>
      <c r="C39" s="238"/>
      <c r="D39" s="174"/>
      <c r="E39" s="174"/>
      <c r="F39" s="174"/>
      <c r="G39" s="174"/>
      <c r="H39" s="174"/>
      <c r="I39" s="174"/>
      <c r="J39" s="174"/>
      <c r="K39" s="174"/>
      <c r="L39" s="174"/>
      <c r="M39" s="174"/>
      <c r="N39" s="174"/>
      <c r="O39" s="174"/>
      <c r="P39" s="174"/>
      <c r="Q39" s="174"/>
      <c r="R39" s="174"/>
      <c r="S39" s="174"/>
    </row>
    <row r="40" spans="1:20" ht="14.25" customHeight="1">
      <c r="B40" s="238"/>
      <c r="C40" s="238"/>
      <c r="D40" s="448" t="s">
        <v>332</v>
      </c>
      <c r="E40" s="448"/>
      <c r="F40" s="448"/>
      <c r="G40" s="448"/>
      <c r="H40" s="448"/>
      <c r="I40" s="448"/>
      <c r="J40" s="448"/>
      <c r="K40" s="448"/>
      <c r="L40" s="448"/>
      <c r="M40" s="448"/>
      <c r="N40" s="448"/>
      <c r="O40" s="448"/>
      <c r="P40" s="448"/>
      <c r="Q40" s="196"/>
      <c r="R40" s="196"/>
      <c r="S40" s="196"/>
    </row>
    <row r="41" spans="1:20">
      <c r="B41" s="238"/>
      <c r="C41" s="238"/>
      <c r="D41" s="409" t="s">
        <v>330</v>
      </c>
      <c r="E41" s="409"/>
      <c r="F41" s="409"/>
      <c r="G41" s="409"/>
      <c r="H41" s="409"/>
      <c r="I41" s="409"/>
      <c r="J41" s="409"/>
      <c r="K41" s="409"/>
      <c r="L41" s="409"/>
      <c r="M41" s="409"/>
      <c r="N41" s="409"/>
      <c r="O41" s="409"/>
      <c r="P41" s="409"/>
      <c r="Q41" s="409"/>
      <c r="R41" s="409"/>
      <c r="S41" s="409"/>
    </row>
    <row r="42" spans="1:20" s="56" customFormat="1">
      <c r="A42" s="49"/>
      <c r="B42" s="238"/>
      <c r="C42" s="238"/>
      <c r="D42" s="402" t="s">
        <v>376</v>
      </c>
      <c r="E42" s="402"/>
      <c r="F42" s="402"/>
      <c r="G42" s="402"/>
      <c r="H42" s="402"/>
      <c r="I42" s="402"/>
      <c r="J42" s="402"/>
      <c r="K42" s="402"/>
      <c r="L42" s="402"/>
      <c r="M42" s="402"/>
      <c r="N42" s="402"/>
      <c r="O42" s="402"/>
      <c r="P42" s="402"/>
      <c r="Q42" s="402"/>
      <c r="R42" s="402"/>
      <c r="S42" s="402"/>
      <c r="T42" s="402"/>
    </row>
    <row r="43" spans="1:20" s="56" customFormat="1" ht="15" customHeight="1">
      <c r="A43" s="49"/>
      <c r="B43" s="206" t="str">
        <f>IF(AND(Questions!S30="Gross Income",Questions!S16="Yes"),"Yes","No")</f>
        <v>No</v>
      </c>
      <c r="C43" s="188"/>
      <c r="D43" s="400" t="s">
        <v>216</v>
      </c>
      <c r="E43" s="401" t="s">
        <v>429</v>
      </c>
      <c r="F43" s="401"/>
      <c r="G43" s="401"/>
      <c r="H43" s="401"/>
      <c r="I43" s="401"/>
      <c r="J43" s="401"/>
      <c r="K43" s="401"/>
      <c r="L43" s="401"/>
      <c r="M43" s="401"/>
      <c r="N43" s="401"/>
      <c r="O43" s="401"/>
      <c r="P43" s="401"/>
      <c r="Q43" s="401"/>
      <c r="R43" s="401"/>
      <c r="S43" s="401"/>
      <c r="T43" s="257"/>
    </row>
    <row r="44" spans="1:20" s="56" customFormat="1" ht="15" customHeight="1">
      <c r="A44" s="49"/>
      <c r="B44" s="206" t="str">
        <f>IF(AND(Questions!S30="Gross Income",Questions!S16="Yes"),"Yes","No")</f>
        <v>No</v>
      </c>
      <c r="C44" s="188"/>
      <c r="D44" s="400"/>
      <c r="E44" s="401" t="s">
        <v>310</v>
      </c>
      <c r="F44" s="401"/>
      <c r="G44" s="401"/>
      <c r="H44" s="401"/>
      <c r="I44" s="401"/>
      <c r="J44" s="401"/>
      <c r="K44" s="401"/>
      <c r="L44" s="401"/>
      <c r="M44" s="401"/>
      <c r="N44" s="401"/>
      <c r="O44" s="401"/>
      <c r="P44" s="401"/>
      <c r="Q44" s="401"/>
      <c r="R44" s="401"/>
      <c r="S44" s="401"/>
      <c r="T44" s="257"/>
    </row>
    <row r="45" spans="1:20" s="56" customFormat="1" ht="30.75" customHeight="1">
      <c r="A45" s="49"/>
      <c r="B45" s="206" t="str">
        <f>IF(AND(Questions!S30="Gross Income",Questions!S16="Yes"),"Yes","No")</f>
        <v>No</v>
      </c>
      <c r="C45" s="188"/>
      <c r="D45" s="253" t="s">
        <v>215</v>
      </c>
      <c r="E45" s="391" t="s">
        <v>431</v>
      </c>
      <c r="F45" s="391"/>
      <c r="G45" s="391"/>
      <c r="H45" s="391"/>
      <c r="I45" s="391"/>
      <c r="J45" s="391"/>
      <c r="K45" s="391"/>
      <c r="L45" s="391"/>
      <c r="M45" s="391"/>
      <c r="N45" s="391"/>
      <c r="O45" s="391"/>
      <c r="P45" s="391"/>
      <c r="Q45" s="391"/>
      <c r="R45" s="391"/>
      <c r="S45" s="391"/>
      <c r="T45" s="257"/>
    </row>
    <row r="46" spans="1:20" ht="15" customHeight="1">
      <c r="B46" s="206" t="str">
        <f>IF(AND(OR(Questions!S18=2020,Questions!S28="Yes"),Questions!S16="Yes"),"Yes","No")</f>
        <v>No</v>
      </c>
      <c r="C46" s="189"/>
      <c r="D46" s="347" t="s">
        <v>427</v>
      </c>
      <c r="E46" s="348"/>
      <c r="F46" s="348"/>
      <c r="G46" s="348"/>
      <c r="H46" s="348"/>
      <c r="I46" s="348"/>
      <c r="J46" s="348"/>
      <c r="K46" s="348"/>
      <c r="L46" s="348"/>
      <c r="M46" s="348"/>
      <c r="N46" s="348"/>
      <c r="O46" s="348"/>
      <c r="P46" s="348"/>
      <c r="Q46" s="348"/>
      <c r="R46" s="348"/>
      <c r="S46" s="348"/>
      <c r="T46" s="348"/>
    </row>
    <row r="47" spans="1:20" ht="14.25" customHeight="1">
      <c r="B47" s="238"/>
      <c r="C47" s="238"/>
      <c r="D47" s="174"/>
      <c r="E47" s="174"/>
      <c r="F47" s="174"/>
      <c r="G47" s="174"/>
      <c r="H47" s="174"/>
      <c r="I47" s="174"/>
      <c r="J47" s="174"/>
      <c r="K47" s="174"/>
      <c r="L47" s="174"/>
      <c r="M47" s="174"/>
      <c r="N47" s="174"/>
      <c r="O47" s="174"/>
      <c r="P47" s="174"/>
      <c r="Q47" s="174"/>
      <c r="R47" s="174"/>
      <c r="S47" s="174"/>
    </row>
    <row r="48" spans="1:20">
      <c r="B48" s="238"/>
      <c r="C48" s="238"/>
      <c r="D48" s="349" t="s">
        <v>324</v>
      </c>
      <c r="E48" s="349"/>
      <c r="F48" s="349"/>
      <c r="G48" s="349"/>
      <c r="H48" s="349"/>
      <c r="I48" s="349"/>
      <c r="J48" s="349"/>
      <c r="K48" s="349"/>
      <c r="L48" s="349"/>
      <c r="M48" s="349"/>
      <c r="N48" s="349"/>
      <c r="O48" s="349"/>
      <c r="P48" s="349"/>
      <c r="Q48" s="349"/>
      <c r="R48" s="349"/>
      <c r="S48" s="349"/>
    </row>
    <row r="49" spans="1:20" s="56" customFormat="1">
      <c r="A49" s="49"/>
      <c r="B49" s="238"/>
      <c r="C49" s="238"/>
      <c r="D49" s="402" t="s">
        <v>376</v>
      </c>
      <c r="E49" s="402"/>
      <c r="F49" s="402"/>
      <c r="G49" s="402"/>
      <c r="H49" s="402"/>
      <c r="I49" s="402"/>
      <c r="J49" s="402"/>
      <c r="K49" s="402"/>
      <c r="L49" s="402"/>
      <c r="M49" s="402"/>
      <c r="N49" s="402"/>
      <c r="O49" s="402"/>
      <c r="P49" s="402"/>
      <c r="Q49" s="402"/>
      <c r="R49" s="402"/>
      <c r="S49" s="402"/>
      <c r="T49" s="402"/>
    </row>
    <row r="50" spans="1:20" s="56" customFormat="1" ht="15" customHeight="1">
      <c r="A50" s="49"/>
      <c r="B50" s="206" t="str">
        <f>IF(AND(OR(Questions!S20="No",Questions!S22="12 months preceding your loan date"),Questions!S16="Yes"),"Yes","No")</f>
        <v>No</v>
      </c>
      <c r="C50" s="188"/>
      <c r="D50" s="400" t="s">
        <v>216</v>
      </c>
      <c r="E50" s="401" t="s">
        <v>429</v>
      </c>
      <c r="F50" s="401"/>
      <c r="G50" s="401"/>
      <c r="H50" s="401"/>
      <c r="I50" s="401"/>
      <c r="J50" s="401"/>
      <c r="K50" s="401"/>
      <c r="L50" s="401"/>
      <c r="M50" s="401"/>
      <c r="N50" s="401"/>
      <c r="O50" s="401"/>
      <c r="P50" s="401"/>
      <c r="Q50" s="401"/>
      <c r="R50" s="401"/>
      <c r="S50" s="258"/>
      <c r="T50" s="257"/>
    </row>
    <row r="51" spans="1:20" s="56" customFormat="1" ht="15" customHeight="1">
      <c r="A51" s="49"/>
      <c r="B51" s="206" t="str">
        <f>IF(AND(OR(Questions!S20="No",Questions!S22="12 months preceding your loan date"),Questions!S16="Yes"),"Yes","No")</f>
        <v>No</v>
      </c>
      <c r="C51" s="188"/>
      <c r="D51" s="400"/>
      <c r="E51" s="401" t="s">
        <v>430</v>
      </c>
      <c r="F51" s="401"/>
      <c r="G51" s="401"/>
      <c r="H51" s="401"/>
      <c r="I51" s="401"/>
      <c r="J51" s="401"/>
      <c r="K51" s="401"/>
      <c r="L51" s="401"/>
      <c r="M51" s="401"/>
      <c r="N51" s="401"/>
      <c r="O51" s="258"/>
      <c r="P51" s="258"/>
      <c r="Q51" s="258"/>
      <c r="R51" s="258"/>
      <c r="S51" s="258"/>
      <c r="T51" s="257"/>
    </row>
    <row r="52" spans="1:20" s="56" customFormat="1" ht="31.5" customHeight="1">
      <c r="A52" s="49"/>
      <c r="B52" s="206" t="str">
        <f>IF(AND(OR(Questions!S20="No",Questions!S22="12 months preceding your loan date"),Questions!S16="Yes"),"Yes","No")</f>
        <v>No</v>
      </c>
      <c r="C52" s="188"/>
      <c r="D52" s="253" t="s">
        <v>215</v>
      </c>
      <c r="E52" s="391" t="s">
        <v>431</v>
      </c>
      <c r="F52" s="391"/>
      <c r="G52" s="391"/>
      <c r="H52" s="391"/>
      <c r="I52" s="391"/>
      <c r="J52" s="391"/>
      <c r="K52" s="391"/>
      <c r="L52" s="391"/>
      <c r="M52" s="391"/>
      <c r="N52" s="391"/>
      <c r="O52" s="391"/>
      <c r="P52" s="391"/>
      <c r="Q52" s="391"/>
      <c r="R52" s="391"/>
      <c r="S52" s="391"/>
      <c r="T52" s="257"/>
    </row>
    <row r="53" spans="1:20" ht="15" customHeight="1">
      <c r="B53" s="205" t="str">
        <f>IF(AND(OR(Questions!S20="No",Questions!S22="12 months preceding your loan date"),Questions!S16="Yes"),"Yes","No")</f>
        <v>No</v>
      </c>
      <c r="C53" s="189"/>
      <c r="D53" s="347" t="s">
        <v>427</v>
      </c>
      <c r="E53" s="348"/>
      <c r="F53" s="348"/>
      <c r="G53" s="348"/>
      <c r="H53" s="348"/>
      <c r="I53" s="348"/>
      <c r="J53" s="348"/>
      <c r="K53" s="348"/>
      <c r="L53" s="348"/>
      <c r="M53" s="348"/>
      <c r="N53" s="348"/>
      <c r="O53" s="348"/>
      <c r="P53" s="348"/>
      <c r="Q53" s="348"/>
      <c r="R53" s="348"/>
      <c r="S53" s="348"/>
      <c r="T53" s="348"/>
    </row>
    <row r="54" spans="1:20" ht="14.25" customHeight="1">
      <c r="B54" s="238"/>
      <c r="C54" s="238"/>
      <c r="D54" s="174"/>
      <c r="E54" s="174"/>
      <c r="F54" s="174"/>
      <c r="G54" s="174"/>
      <c r="H54" s="174"/>
      <c r="I54" s="174"/>
      <c r="J54" s="174"/>
      <c r="K54" s="174"/>
      <c r="L54" s="174"/>
      <c r="M54" s="174"/>
      <c r="N54" s="174"/>
      <c r="O54" s="174"/>
      <c r="P54" s="174"/>
      <c r="Q54" s="174"/>
      <c r="R54" s="174"/>
      <c r="S54" s="174"/>
    </row>
    <row r="55" spans="1:20" ht="18.75">
      <c r="B55" s="120" t="s">
        <v>276</v>
      </c>
      <c r="C55" s="116"/>
      <c r="D55" s="116"/>
      <c r="E55" s="116"/>
      <c r="F55" s="116"/>
      <c r="G55" s="116"/>
      <c r="H55" s="116"/>
      <c r="I55" s="116"/>
      <c r="J55" s="116"/>
      <c r="K55" s="116"/>
      <c r="L55" s="116"/>
      <c r="M55" s="116"/>
      <c r="N55" s="116"/>
      <c r="O55" s="116"/>
      <c r="P55" s="117"/>
      <c r="Q55" s="118"/>
      <c r="R55" s="118"/>
      <c r="S55" s="118"/>
    </row>
    <row r="56" spans="1:20">
      <c r="C56" s="274"/>
      <c r="D56" s="274"/>
      <c r="E56" s="274"/>
      <c r="F56" s="274"/>
      <c r="G56" s="274"/>
      <c r="H56" s="274"/>
      <c r="I56" s="274"/>
      <c r="J56" s="274"/>
      <c r="K56" s="274"/>
      <c r="L56" s="274"/>
      <c r="M56" s="274"/>
      <c r="N56" s="274"/>
      <c r="O56" s="274"/>
      <c r="P56" s="34"/>
    </row>
    <row r="57" spans="1:20" ht="15" customHeight="1">
      <c r="B57" s="446" t="s">
        <v>309</v>
      </c>
      <c r="C57" s="446"/>
      <c r="D57" s="446"/>
      <c r="E57" s="446"/>
      <c r="F57" s="446"/>
      <c r="G57" s="446"/>
      <c r="H57" s="446"/>
      <c r="I57" s="446"/>
      <c r="J57" s="446"/>
      <c r="K57" s="446"/>
      <c r="L57" s="446"/>
      <c r="M57" s="446"/>
      <c r="N57" s="446"/>
      <c r="O57" s="446"/>
      <c r="P57" s="446"/>
      <c r="Q57" s="446"/>
      <c r="R57" s="446"/>
      <c r="S57" s="446"/>
    </row>
    <row r="58" spans="1:20">
      <c r="B58" s="446"/>
      <c r="C58" s="446"/>
      <c r="D58" s="446"/>
      <c r="E58" s="446"/>
      <c r="F58" s="446"/>
      <c r="G58" s="446"/>
      <c r="H58" s="446"/>
      <c r="I58" s="446"/>
      <c r="J58" s="446"/>
      <c r="K58" s="446"/>
      <c r="L58" s="446"/>
      <c r="M58" s="446"/>
      <c r="N58" s="446"/>
      <c r="O58" s="446"/>
      <c r="P58" s="446"/>
      <c r="Q58" s="446"/>
      <c r="R58" s="446"/>
      <c r="S58" s="446"/>
    </row>
    <row r="59" spans="1:20">
      <c r="B59" s="395" t="s">
        <v>294</v>
      </c>
      <c r="C59" s="395"/>
      <c r="D59" s="395"/>
      <c r="E59" s="395"/>
      <c r="F59" s="395"/>
      <c r="G59" s="395"/>
      <c r="H59" s="395"/>
      <c r="I59" s="395"/>
      <c r="J59" s="395"/>
      <c r="K59" s="395"/>
      <c r="L59" s="395"/>
      <c r="M59" s="395"/>
      <c r="N59" s="395"/>
      <c r="O59" s="395"/>
      <c r="P59" s="395"/>
      <c r="Q59" s="395"/>
      <c r="R59" s="395"/>
      <c r="S59" s="395"/>
    </row>
    <row r="60" spans="1:20">
      <c r="B60" s="395" t="s">
        <v>275</v>
      </c>
      <c r="C60" s="395"/>
      <c r="D60" s="395"/>
      <c r="E60" s="395"/>
      <c r="F60" s="395"/>
      <c r="G60" s="395"/>
      <c r="H60" s="395"/>
      <c r="I60" s="395"/>
      <c r="J60" s="395"/>
      <c r="K60" s="395"/>
      <c r="L60" s="395"/>
      <c r="M60" s="395"/>
      <c r="N60" s="395"/>
      <c r="O60" s="395"/>
      <c r="P60" s="395"/>
      <c r="Q60" s="395"/>
      <c r="R60" s="395"/>
      <c r="S60" s="395"/>
    </row>
    <row r="61" spans="1:20">
      <c r="B61" s="210"/>
      <c r="C61" s="266"/>
      <c r="D61" s="266"/>
      <c r="E61" s="266"/>
      <c r="F61" s="266"/>
      <c r="G61" s="266"/>
      <c r="H61" s="266"/>
      <c r="I61" s="266"/>
      <c r="J61" s="266"/>
      <c r="K61" s="266"/>
      <c r="L61" s="266"/>
      <c r="M61" s="266"/>
    </row>
    <row r="62" spans="1:20" ht="33.75" customHeight="1">
      <c r="F62" s="15"/>
      <c r="G62" s="359" t="s">
        <v>413</v>
      </c>
      <c r="H62" s="360"/>
      <c r="I62" s="360"/>
      <c r="J62" s="360"/>
      <c r="K62" s="360"/>
      <c r="L62" s="360"/>
      <c r="M62" s="360"/>
      <c r="N62" s="360"/>
      <c r="O62" s="360"/>
      <c r="P62" s="360"/>
      <c r="Q62" s="360"/>
    </row>
    <row r="63" spans="1:20" ht="15.75">
      <c r="B63" s="272" t="s">
        <v>153</v>
      </c>
      <c r="C63" s="30"/>
      <c r="D63" s="30"/>
      <c r="E63" s="30"/>
      <c r="F63" s="138">
        <f>IF(F62&gt;100000,100000/12,F62/12)</f>
        <v>0</v>
      </c>
      <c r="G63" s="75" t="s">
        <v>304</v>
      </c>
      <c r="H63" s="75"/>
      <c r="I63" s="75"/>
      <c r="J63" s="75"/>
      <c r="K63" s="75"/>
      <c r="L63" s="75"/>
      <c r="M63" s="75"/>
      <c r="N63" s="75"/>
      <c r="O63" s="75"/>
      <c r="P63" s="36"/>
    </row>
    <row r="65" spans="1:20">
      <c r="B65" s="446" t="s">
        <v>308</v>
      </c>
      <c r="C65" s="446"/>
      <c r="D65" s="446"/>
      <c r="E65" s="446"/>
      <c r="F65" s="446"/>
      <c r="G65" s="446"/>
      <c r="H65" s="446"/>
      <c r="I65" s="446"/>
      <c r="J65" s="446"/>
      <c r="K65" s="446"/>
      <c r="L65" s="446"/>
      <c r="M65" s="446"/>
      <c r="N65" s="446"/>
      <c r="O65" s="446"/>
      <c r="P65" s="446"/>
      <c r="Q65" s="446"/>
      <c r="R65" s="446"/>
      <c r="S65" s="446"/>
    </row>
    <row r="66" spans="1:20">
      <c r="B66" s="446"/>
      <c r="C66" s="446"/>
      <c r="D66" s="446"/>
      <c r="E66" s="446"/>
      <c r="F66" s="446"/>
      <c r="G66" s="446"/>
      <c r="H66" s="446"/>
      <c r="I66" s="446"/>
      <c r="J66" s="446"/>
      <c r="K66" s="446"/>
      <c r="L66" s="446"/>
      <c r="M66" s="446"/>
      <c r="N66" s="446"/>
      <c r="O66" s="446"/>
      <c r="P66" s="446"/>
      <c r="Q66" s="446"/>
      <c r="R66" s="446"/>
      <c r="S66" s="446"/>
    </row>
    <row r="67" spans="1:20">
      <c r="F67" s="308"/>
    </row>
    <row r="68" spans="1:20">
      <c r="B68" s="309"/>
      <c r="C68" s="310"/>
      <c r="D68" s="449" t="s">
        <v>421</v>
      </c>
      <c r="E68" s="449"/>
      <c r="F68" s="449"/>
      <c r="G68" s="449"/>
      <c r="H68" s="449"/>
      <c r="I68" s="449"/>
      <c r="J68" s="449"/>
      <c r="K68" s="449"/>
      <c r="L68" s="449"/>
      <c r="M68" s="449"/>
      <c r="N68" s="449"/>
      <c r="O68" s="449"/>
      <c r="P68" s="449"/>
      <c r="Q68" s="449"/>
      <c r="R68" s="449"/>
      <c r="S68" s="450"/>
      <c r="T68" s="276"/>
    </row>
    <row r="69" spans="1:20">
      <c r="B69" s="311"/>
      <c r="C69" s="312"/>
      <c r="D69" s="313"/>
      <c r="E69" s="313"/>
      <c r="F69" s="15"/>
      <c r="G69" s="439" t="s">
        <v>419</v>
      </c>
      <c r="H69" s="440"/>
      <c r="I69" s="440"/>
      <c r="J69" s="440"/>
      <c r="K69" s="440"/>
      <c r="L69" s="440"/>
      <c r="M69" s="440"/>
      <c r="N69" s="440"/>
      <c r="O69" s="440"/>
      <c r="P69" s="440"/>
      <c r="Q69" s="440"/>
      <c r="R69" s="314"/>
      <c r="S69" s="315"/>
      <c r="T69" s="268"/>
    </row>
    <row r="70" spans="1:20">
      <c r="B70" s="297" t="s">
        <v>222</v>
      </c>
      <c r="C70" s="298"/>
      <c r="D70" s="313"/>
      <c r="E70" s="313"/>
      <c r="F70" s="15"/>
      <c r="G70" s="439" t="s">
        <v>398</v>
      </c>
      <c r="H70" s="440"/>
      <c r="I70" s="440"/>
      <c r="J70" s="440"/>
      <c r="K70" s="440"/>
      <c r="L70" s="440"/>
      <c r="M70" s="440"/>
      <c r="N70" s="440"/>
      <c r="O70" s="440"/>
      <c r="P70" s="440"/>
      <c r="Q70" s="440"/>
      <c r="R70" s="440"/>
      <c r="S70" s="441"/>
      <c r="T70" s="269"/>
    </row>
    <row r="71" spans="1:20">
      <c r="B71" s="297" t="s">
        <v>222</v>
      </c>
      <c r="C71" s="298"/>
      <c r="D71" s="313"/>
      <c r="E71" s="313"/>
      <c r="F71" s="15"/>
      <c r="G71" s="439" t="s">
        <v>399</v>
      </c>
      <c r="H71" s="440"/>
      <c r="I71" s="440"/>
      <c r="J71" s="440"/>
      <c r="K71" s="440"/>
      <c r="L71" s="440"/>
      <c r="M71" s="440"/>
      <c r="N71" s="440"/>
      <c r="O71" s="440"/>
      <c r="P71" s="440"/>
      <c r="Q71" s="440"/>
      <c r="R71" s="440"/>
      <c r="S71" s="441"/>
      <c r="T71" s="269"/>
    </row>
    <row r="72" spans="1:20">
      <c r="B72" s="297" t="s">
        <v>222</v>
      </c>
      <c r="C72" s="298"/>
      <c r="D72" s="313"/>
      <c r="E72" s="313"/>
      <c r="F72" s="15"/>
      <c r="G72" s="439" t="s">
        <v>400</v>
      </c>
      <c r="H72" s="440"/>
      <c r="I72" s="440"/>
      <c r="J72" s="440"/>
      <c r="K72" s="440"/>
      <c r="L72" s="440"/>
      <c r="M72" s="440"/>
      <c r="N72" s="440"/>
      <c r="O72" s="440"/>
      <c r="P72" s="440"/>
      <c r="Q72" s="440"/>
      <c r="R72" s="440"/>
      <c r="S72" s="441"/>
      <c r="T72" s="269"/>
    </row>
    <row r="73" spans="1:20">
      <c r="B73" s="296"/>
      <c r="C73" s="298"/>
      <c r="D73" s="313"/>
      <c r="E73" s="313"/>
      <c r="F73" s="112">
        <f>F69-F70-F71-F72</f>
        <v>0</v>
      </c>
      <c r="G73" s="296" t="s">
        <v>414</v>
      </c>
      <c r="H73" s="314"/>
      <c r="I73" s="314"/>
      <c r="J73" s="314"/>
      <c r="K73" s="314"/>
      <c r="L73" s="314"/>
      <c r="M73" s="314"/>
      <c r="N73" s="314"/>
      <c r="O73" s="314"/>
      <c r="P73" s="314"/>
      <c r="Q73" s="314"/>
      <c r="R73" s="314"/>
      <c r="S73" s="315"/>
      <c r="T73" s="293"/>
    </row>
    <row r="74" spans="1:20">
      <c r="B74" s="296" t="s">
        <v>420</v>
      </c>
      <c r="C74" s="298"/>
      <c r="D74" s="313"/>
      <c r="E74" s="313"/>
      <c r="F74" s="329">
        <f>IF(F73&gt;100000,100000/12,F73/12)</f>
        <v>0</v>
      </c>
      <c r="G74" s="297" t="s">
        <v>415</v>
      </c>
      <c r="H74" s="314"/>
      <c r="I74" s="314"/>
      <c r="J74" s="314"/>
      <c r="K74" s="314"/>
      <c r="L74" s="314"/>
      <c r="M74" s="314"/>
      <c r="N74" s="314"/>
      <c r="O74" s="314"/>
      <c r="P74" s="314"/>
      <c r="Q74" s="314"/>
      <c r="R74" s="314"/>
      <c r="S74" s="315"/>
      <c r="T74" s="293"/>
    </row>
    <row r="75" spans="1:20">
      <c r="B75" s="316"/>
      <c r="C75" s="317"/>
      <c r="D75" s="318"/>
      <c r="E75" s="318"/>
      <c r="F75" s="299"/>
      <c r="G75" s="317"/>
      <c r="H75" s="319"/>
      <c r="I75" s="319"/>
      <c r="J75" s="319"/>
      <c r="K75" s="319"/>
      <c r="L75" s="319"/>
      <c r="M75" s="319"/>
      <c r="N75" s="319"/>
      <c r="O75" s="319"/>
      <c r="P75" s="319"/>
      <c r="Q75" s="319"/>
      <c r="R75" s="319"/>
      <c r="S75" s="320"/>
      <c r="T75" s="293"/>
    </row>
    <row r="76" spans="1:20">
      <c r="B76" s="288"/>
      <c r="C76" s="295"/>
      <c r="D76"/>
      <c r="E76"/>
      <c r="F76" s="307"/>
      <c r="T76" s="293"/>
    </row>
    <row r="77" spans="1:20">
      <c r="B77" s="288"/>
      <c r="C77" s="295"/>
      <c r="D77"/>
      <c r="E77"/>
      <c r="F77" s="306"/>
      <c r="G77" s="438" t="s">
        <v>241</v>
      </c>
      <c r="H77" s="438"/>
      <c r="I77" s="438"/>
      <c r="J77" s="438"/>
      <c r="K77" s="438"/>
      <c r="L77" s="438"/>
      <c r="M77" s="438"/>
      <c r="N77" s="438"/>
      <c r="O77" s="438"/>
      <c r="P77" s="438"/>
      <c r="Q77" s="438"/>
      <c r="R77" s="438"/>
      <c r="S77" s="438"/>
      <c r="T77" s="293"/>
    </row>
    <row r="78" spans="1:20">
      <c r="B78" s="288"/>
      <c r="C78" s="295"/>
      <c r="D78"/>
      <c r="E78"/>
      <c r="F78" s="301"/>
      <c r="G78" s="359" t="s">
        <v>228</v>
      </c>
      <c r="H78" s="360"/>
      <c r="I78" s="360"/>
      <c r="J78" s="360"/>
      <c r="K78" s="360"/>
      <c r="L78" s="360"/>
      <c r="M78" s="360"/>
      <c r="N78" s="360"/>
      <c r="O78" s="360"/>
      <c r="P78" s="360"/>
      <c r="Q78" s="360"/>
      <c r="R78" s="360"/>
      <c r="S78" s="360"/>
      <c r="T78" s="360"/>
    </row>
    <row r="79" spans="1:20">
      <c r="B79" s="300" t="s">
        <v>140</v>
      </c>
      <c r="C79" s="295"/>
      <c r="D79"/>
      <c r="E79"/>
      <c r="F79" s="301"/>
      <c r="G79" s="359" t="s">
        <v>221</v>
      </c>
      <c r="H79" s="361"/>
      <c r="I79" s="361"/>
      <c r="J79" s="361"/>
      <c r="K79" s="361"/>
      <c r="L79" s="361"/>
      <c r="M79" s="361"/>
      <c r="N79" s="361"/>
      <c r="O79" s="361"/>
      <c r="P79" s="361"/>
      <c r="Q79" s="361"/>
      <c r="R79" s="361"/>
      <c r="S79" s="361"/>
      <c r="T79" s="361"/>
    </row>
    <row r="80" spans="1:20" s="56" customFormat="1">
      <c r="A80" s="49"/>
      <c r="B80" s="302" t="s">
        <v>222</v>
      </c>
      <c r="C80" s="302"/>
      <c r="D80" s="142"/>
      <c r="E80" s="142"/>
      <c r="F80" s="15"/>
      <c r="G80" s="442" t="s">
        <v>224</v>
      </c>
      <c r="H80" s="443"/>
      <c r="I80" s="443"/>
      <c r="J80" s="443"/>
      <c r="K80" s="443"/>
      <c r="L80" s="443"/>
      <c r="M80" s="443"/>
      <c r="N80" s="443"/>
      <c r="O80" s="443"/>
      <c r="P80" s="443"/>
      <c r="Q80" s="443"/>
      <c r="R80" s="443"/>
      <c r="S80" s="443"/>
      <c r="T80" s="303"/>
    </row>
    <row r="81" spans="1:20" s="56" customFormat="1">
      <c r="A81" s="49"/>
      <c r="B81" s="302" t="s">
        <v>222</v>
      </c>
      <c r="C81" s="302"/>
      <c r="D81" s="142"/>
      <c r="E81" s="142"/>
      <c r="F81" s="15"/>
      <c r="G81" s="442" t="s">
        <v>223</v>
      </c>
      <c r="H81" s="443"/>
      <c r="I81" s="443"/>
      <c r="J81" s="443"/>
      <c r="K81" s="443"/>
      <c r="L81" s="443"/>
      <c r="M81" s="443"/>
      <c r="N81" s="443"/>
      <c r="O81" s="443"/>
      <c r="P81" s="443"/>
      <c r="Q81" s="443"/>
      <c r="R81" s="443"/>
      <c r="S81" s="443"/>
      <c r="T81" s="303"/>
    </row>
    <row r="82" spans="1:20" s="56" customFormat="1">
      <c r="A82" s="49"/>
      <c r="B82" s="302" t="s">
        <v>140</v>
      </c>
      <c r="C82" s="302"/>
      <c r="D82" s="142"/>
      <c r="E82" s="142"/>
      <c r="F82" s="15"/>
      <c r="G82" s="444" t="s">
        <v>401</v>
      </c>
      <c r="H82" s="445"/>
      <c r="I82" s="445"/>
      <c r="J82" s="445"/>
      <c r="K82" s="445"/>
      <c r="L82" s="445"/>
      <c r="M82" s="445"/>
      <c r="N82" s="445"/>
      <c r="O82" s="445"/>
      <c r="P82" s="445"/>
      <c r="Q82" s="445"/>
      <c r="R82" s="445"/>
      <c r="S82" s="445"/>
      <c r="T82" s="303"/>
    </row>
    <row r="83" spans="1:20" s="56" customFormat="1">
      <c r="A83" s="49"/>
      <c r="B83" s="302" t="s">
        <v>140</v>
      </c>
      <c r="C83" s="302"/>
      <c r="D83" s="142"/>
      <c r="E83" s="142"/>
      <c r="F83" s="15"/>
      <c r="G83" s="444" t="s">
        <v>402</v>
      </c>
      <c r="H83" s="445"/>
      <c r="I83" s="445"/>
      <c r="J83" s="445"/>
      <c r="K83" s="445"/>
      <c r="L83" s="445"/>
      <c r="M83" s="445"/>
      <c r="N83" s="445"/>
      <c r="O83" s="445"/>
      <c r="P83" s="445"/>
      <c r="Q83" s="445"/>
      <c r="R83" s="445"/>
      <c r="S83" s="445"/>
      <c r="T83" s="303"/>
    </row>
    <row r="84" spans="1:20" s="56" customFormat="1">
      <c r="A84" s="49"/>
      <c r="B84" s="302" t="s">
        <v>140</v>
      </c>
      <c r="C84" s="302"/>
      <c r="D84" s="142"/>
      <c r="E84" s="142"/>
      <c r="F84" s="15"/>
      <c r="G84" s="444" t="s">
        <v>225</v>
      </c>
      <c r="H84" s="445"/>
      <c r="I84" s="445"/>
      <c r="J84" s="445"/>
      <c r="K84" s="445"/>
      <c r="L84" s="445"/>
      <c r="M84" s="445"/>
      <c r="N84" s="445"/>
      <c r="O84" s="445"/>
      <c r="P84" s="445"/>
      <c r="Q84" s="445"/>
      <c r="R84" s="445"/>
      <c r="S84" s="445"/>
    </row>
    <row r="85" spans="1:20">
      <c r="B85" s="282" t="s">
        <v>1</v>
      </c>
      <c r="C85" s="282"/>
      <c r="D85"/>
      <c r="E85"/>
      <c r="F85" s="112">
        <f>F78+F79-F80-F81+F82+F83+F84</f>
        <v>0</v>
      </c>
      <c r="G85" s="287"/>
      <c r="H85" s="286"/>
      <c r="I85" s="286"/>
      <c r="J85" s="286"/>
      <c r="K85" s="286"/>
      <c r="L85" s="286"/>
      <c r="M85" s="286"/>
      <c r="N85" s="286"/>
      <c r="O85" s="286"/>
      <c r="P85" s="286"/>
      <c r="Q85" s="286"/>
      <c r="R85" s="286"/>
      <c r="S85" s="286"/>
    </row>
    <row r="86" spans="1:20" ht="15.75">
      <c r="B86" s="288" t="s">
        <v>153</v>
      </c>
      <c r="C86" s="288"/>
      <c r="D86" s="5"/>
      <c r="E86" s="5"/>
      <c r="F86" s="138">
        <f>F85/12</f>
        <v>0</v>
      </c>
      <c r="G86" s="289" t="s">
        <v>304</v>
      </c>
      <c r="H86" s="289"/>
      <c r="I86" s="289"/>
      <c r="J86" s="289"/>
      <c r="K86" s="289"/>
      <c r="L86" s="289"/>
      <c r="M86" s="289"/>
      <c r="N86" s="289"/>
      <c r="O86" s="289"/>
      <c r="P86" s="3"/>
      <c r="Q86"/>
      <c r="R86"/>
      <c r="S86"/>
    </row>
    <row r="87" spans="1:20" ht="15.75">
      <c r="B87" s="272"/>
      <c r="C87" s="30"/>
      <c r="D87" s="30"/>
      <c r="E87" s="30"/>
      <c r="F87" s="285"/>
      <c r="G87" s="75"/>
      <c r="H87" s="75"/>
      <c r="I87" s="75"/>
      <c r="J87" s="75"/>
      <c r="K87" s="75"/>
      <c r="L87" s="75"/>
      <c r="M87" s="75"/>
      <c r="N87" s="75"/>
      <c r="O87" s="75"/>
      <c r="P87" s="36"/>
    </row>
    <row r="88" spans="1:20">
      <c r="B88" s="72"/>
      <c r="D88" s="26"/>
      <c r="J88" s="271"/>
      <c r="K88" s="30"/>
      <c r="O88" s="271"/>
      <c r="P88" s="271"/>
    </row>
    <row r="89" spans="1:20" ht="18.75">
      <c r="B89" s="120" t="s">
        <v>244</v>
      </c>
      <c r="C89" s="116"/>
      <c r="D89" s="116"/>
      <c r="E89" s="116"/>
      <c r="F89" s="116"/>
      <c r="G89" s="116"/>
      <c r="H89" s="116"/>
      <c r="I89" s="116"/>
      <c r="J89" s="116"/>
      <c r="K89" s="116"/>
      <c r="L89" s="116"/>
      <c r="M89" s="116"/>
      <c r="N89" s="116"/>
      <c r="O89" s="116"/>
      <c r="P89" s="117"/>
      <c r="Q89" s="117"/>
      <c r="R89" s="118"/>
      <c r="S89" s="118"/>
    </row>
    <row r="90" spans="1:20">
      <c r="B90" s="72"/>
      <c r="D90" s="26"/>
      <c r="J90" s="271"/>
      <c r="K90" s="30"/>
      <c r="O90" s="271"/>
      <c r="P90" s="271"/>
      <c r="Q90" s="271"/>
    </row>
    <row r="91" spans="1:20">
      <c r="B91" s="360" t="s">
        <v>301</v>
      </c>
      <c r="C91" s="360"/>
      <c r="D91" s="360"/>
      <c r="E91" s="360"/>
      <c r="F91" s="360"/>
      <c r="G91" s="360"/>
      <c r="H91" s="360"/>
      <c r="I91" s="360"/>
      <c r="J91" s="360"/>
      <c r="K91" s="360"/>
      <c r="L91" s="360"/>
      <c r="M91" s="360"/>
      <c r="N91" s="360"/>
      <c r="O91" s="360"/>
      <c r="P91" s="360"/>
      <c r="Q91" s="360"/>
      <c r="R91" s="360"/>
      <c r="S91" s="360"/>
    </row>
    <row r="92" spans="1:20">
      <c r="B92" s="360"/>
      <c r="C92" s="360"/>
      <c r="D92" s="360"/>
      <c r="E92" s="360"/>
      <c r="F92" s="360"/>
      <c r="G92" s="360"/>
      <c r="H92" s="360"/>
      <c r="I92" s="360"/>
      <c r="J92" s="360"/>
      <c r="K92" s="360"/>
      <c r="L92" s="360"/>
      <c r="M92" s="360"/>
      <c r="N92" s="360"/>
      <c r="O92" s="360"/>
      <c r="P92" s="360"/>
      <c r="Q92" s="360"/>
      <c r="R92" s="360"/>
      <c r="S92" s="360"/>
    </row>
    <row r="93" spans="1:20">
      <c r="B93" s="211"/>
      <c r="C93" s="268"/>
      <c r="D93" s="268"/>
      <c r="E93" s="268"/>
      <c r="F93" s="268"/>
      <c r="G93" s="268"/>
      <c r="H93" s="268"/>
      <c r="I93" s="268"/>
      <c r="J93" s="268"/>
      <c r="K93" s="268"/>
      <c r="L93" s="268"/>
      <c r="M93" s="268"/>
      <c r="N93" s="268"/>
      <c r="O93" s="268"/>
      <c r="P93" s="268"/>
      <c r="Q93" s="268"/>
      <c r="R93" s="268"/>
      <c r="S93" s="268"/>
    </row>
    <row r="94" spans="1:20">
      <c r="B94" s="273"/>
      <c r="D94" s="26"/>
      <c r="F94" s="43">
        <v>2020</v>
      </c>
      <c r="J94" s="271"/>
      <c r="K94" s="30"/>
      <c r="L94" s="27"/>
      <c r="O94" s="43">
        <v>2019</v>
      </c>
    </row>
    <row r="95" spans="1:20">
      <c r="D95" s="26"/>
      <c r="E95" s="26"/>
      <c r="F95" s="15"/>
      <c r="G95" s="263" t="s">
        <v>257</v>
      </c>
      <c r="H95" s="269"/>
      <c r="I95" s="269"/>
      <c r="J95" s="123"/>
      <c r="K95" s="123"/>
      <c r="L95" s="123"/>
      <c r="O95" s="15"/>
      <c r="P95" s="263" t="s">
        <v>257</v>
      </c>
      <c r="Q95" s="270"/>
      <c r="R95" s="269"/>
      <c r="S95" s="123"/>
      <c r="T95" s="123"/>
    </row>
    <row r="96" spans="1:20" ht="15" customHeight="1">
      <c r="B96" s="274" t="s">
        <v>140</v>
      </c>
      <c r="D96" s="26"/>
      <c r="E96" s="26"/>
      <c r="F96" s="15"/>
      <c r="G96" s="125" t="s">
        <v>258</v>
      </c>
      <c r="H96" s="126"/>
      <c r="I96" s="126"/>
      <c r="J96" s="123"/>
      <c r="K96" s="123"/>
      <c r="L96" s="123"/>
      <c r="M96" s="23" t="s">
        <v>140</v>
      </c>
      <c r="O96" s="15"/>
      <c r="P96" s="125" t="s">
        <v>258</v>
      </c>
      <c r="Q96" s="126"/>
      <c r="R96" s="126"/>
      <c r="S96" s="123"/>
      <c r="T96" s="123"/>
    </row>
    <row r="97" spans="2:18">
      <c r="B97" s="264" t="s">
        <v>245</v>
      </c>
      <c r="D97" s="26"/>
      <c r="E97" s="26"/>
      <c r="F97" s="213">
        <f>+F95+F96</f>
        <v>0</v>
      </c>
      <c r="K97" s="271"/>
      <c r="L97" s="30"/>
      <c r="M97" s="26" t="s">
        <v>246</v>
      </c>
      <c r="O97" s="213">
        <f>+O95+O96</f>
        <v>0</v>
      </c>
    </row>
    <row r="98" spans="2:18">
      <c r="B98" s="264"/>
      <c r="D98" s="26"/>
      <c r="E98" s="26"/>
      <c r="K98" s="271"/>
      <c r="L98" s="30"/>
      <c r="P98" s="271"/>
      <c r="Q98" s="271"/>
      <c r="R98" s="271"/>
    </row>
    <row r="99" spans="2:18">
      <c r="B99" s="265" t="s">
        <v>247</v>
      </c>
      <c r="D99" s="26"/>
      <c r="E99" s="26"/>
      <c r="F99" s="137" t="e">
        <f>+(O97-F97)/O97</f>
        <v>#DIV/0!</v>
      </c>
      <c r="G99" s="127" t="s">
        <v>248</v>
      </c>
      <c r="K99" s="271"/>
      <c r="L99" s="30"/>
      <c r="N99" s="271"/>
      <c r="O99" s="271"/>
    </row>
    <row r="101" spans="2:18">
      <c r="B101" s="72"/>
      <c r="D101" s="26"/>
      <c r="J101" s="271"/>
      <c r="K101" s="30"/>
      <c r="O101" s="271"/>
      <c r="P101" s="271"/>
    </row>
    <row r="102" spans="2:18">
      <c r="B102" s="72"/>
      <c r="D102" s="26"/>
      <c r="J102" s="271"/>
      <c r="K102" s="30"/>
      <c r="O102" s="271"/>
      <c r="P102" s="271"/>
    </row>
    <row r="103" spans="2:18">
      <c r="B103" s="72"/>
      <c r="D103" s="26"/>
      <c r="J103" s="271"/>
      <c r="K103" s="30"/>
      <c r="O103" s="271"/>
      <c r="P103" s="271"/>
    </row>
    <row r="104" spans="2:18">
      <c r="B104" s="72"/>
      <c r="D104" s="26"/>
      <c r="J104" s="271"/>
      <c r="K104" s="30"/>
      <c r="M104" s="271"/>
      <c r="N104" s="271"/>
    </row>
    <row r="117" spans="2:29" s="43" customFormat="1" ht="15" customHeight="1">
      <c r="B117" s="115"/>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row>
    <row r="118" spans="2:29" s="43" customFormat="1" ht="15" customHeight="1">
      <c r="B118" s="115"/>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row>
    <row r="119" spans="2:29" s="43" customFormat="1" ht="15" customHeight="1">
      <c r="B119" s="115"/>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row>
  </sheetData>
  <sheetProtection algorithmName="SHA-512" hashValue="9NdseKa00ukgUcsE1YnQsmN+7aGhc0o3PVsm3F9uXnx3Kg9ISfONjuCJq/fBA/j78CmN5KBsSlvnZp/a3LD7Ag==" saltValue="/hJNYW/4ebVOjZmw9IWVHw==" spinCount="100000" sheet="1" formatCells="0" formatColumns="0" formatRows="0" insertColumns="0" insertRows="0" insertHyperlinks="0" deleteColumns="0" deleteRows="0" sort="0" autoFilter="0" pivotTables="0"/>
  <mergeCells count="57">
    <mergeCell ref="D68:S68"/>
    <mergeCell ref="D14:S14"/>
    <mergeCell ref="B3:S3"/>
    <mergeCell ref="B5:S5"/>
    <mergeCell ref="E7:L7"/>
    <mergeCell ref="B11:S11"/>
    <mergeCell ref="D13:S13"/>
    <mergeCell ref="D32:S32"/>
    <mergeCell ref="D15:O15"/>
    <mergeCell ref="D16:O16"/>
    <mergeCell ref="D19:S19"/>
    <mergeCell ref="D21:T21"/>
    <mergeCell ref="D23:S23"/>
    <mergeCell ref="D24:G24"/>
    <mergeCell ref="D26:S26"/>
    <mergeCell ref="D27:S27"/>
    <mergeCell ref="D28:S28"/>
    <mergeCell ref="D29:S29"/>
    <mergeCell ref="D31:S31"/>
    <mergeCell ref="E45:S45"/>
    <mergeCell ref="D33:S33"/>
    <mergeCell ref="D34:S34"/>
    <mergeCell ref="D36:S36"/>
    <mergeCell ref="D37:S37"/>
    <mergeCell ref="D38:S38"/>
    <mergeCell ref="D40:P40"/>
    <mergeCell ref="D41:S41"/>
    <mergeCell ref="D42:T42"/>
    <mergeCell ref="D43:D44"/>
    <mergeCell ref="E43:S43"/>
    <mergeCell ref="E44:S44"/>
    <mergeCell ref="D46:T46"/>
    <mergeCell ref="D48:S48"/>
    <mergeCell ref="D49:T49"/>
    <mergeCell ref="D50:D51"/>
    <mergeCell ref="E50:R50"/>
    <mergeCell ref="E51:N51"/>
    <mergeCell ref="B65:S66"/>
    <mergeCell ref="E52:S52"/>
    <mergeCell ref="D53:T53"/>
    <mergeCell ref="B57:S58"/>
    <mergeCell ref="B59:S59"/>
    <mergeCell ref="B60:S60"/>
    <mergeCell ref="G62:Q62"/>
    <mergeCell ref="B91:S92"/>
    <mergeCell ref="G77:S77"/>
    <mergeCell ref="G69:Q69"/>
    <mergeCell ref="G70:S70"/>
    <mergeCell ref="G71:S71"/>
    <mergeCell ref="G72:S72"/>
    <mergeCell ref="G80:S80"/>
    <mergeCell ref="G81:S81"/>
    <mergeCell ref="G82:S82"/>
    <mergeCell ref="G83:S83"/>
    <mergeCell ref="G84:S84"/>
    <mergeCell ref="G78:T78"/>
    <mergeCell ref="G79:T79"/>
  </mergeCells>
  <conditionalFormatting sqref="M104 J88 O88 O101:O103 J101:J104 J94">
    <cfRule type="cellIs" priority="4" operator="greaterThan">
      <formula>0.4</formula>
    </cfRule>
  </conditionalFormatting>
  <conditionalFormatting sqref="J88 J101:J103">
    <cfRule type="expression" dxfId="7" priority="3">
      <formula>#REF!&gt;40%</formula>
    </cfRule>
  </conditionalFormatting>
  <conditionalFormatting sqref="N99 O90 J90 K97:K99 P98">
    <cfRule type="cellIs" priority="1" operator="greaterThan">
      <formula>0.4</formula>
    </cfRule>
  </conditionalFormatting>
  <hyperlinks>
    <hyperlink ref="B59:S59" location="'New Entity'!A1" display="&gt;If you were not in business during the 1 year period preceding 2/15/2020, but were in operation on 2/15/2020, use the calculator on the New Enitity tab"/>
    <hyperlink ref="B60:S60" location="'Seasonal Business'!A1" display="&gt;If you are a Seasonal Business, use the calculator on the Seasonal Business tab instead."/>
    <hyperlink ref="H24" location="'Addendum A-Affiliate'!A1" display="click here"/>
  </hyperlinks>
  <pageMargins left="0.25" right="0.25" top="0.75" bottom="0.75" header="0.3" footer="0.3"/>
  <pageSetup scale="61" fitToHeight="0" orientation="landscape" r:id="rId1"/>
  <headerFooter>
    <oddHeader xml:space="preserve">&amp;C&amp;14&amp;KFF0000
</oddHeader>
  </headerFooter>
  <rowBreaks count="2" manualBreakCount="2">
    <brk id="39" max="16383" man="1"/>
    <brk id="54"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F970B59D-E46D-4428-80F7-01FCB7591988}">
            <xm:f>'Corps &amp; Non-Profits'!#REF!&gt;40%</xm:f>
            <x14:dxf>
              <font>
                <b/>
                <i val="0"/>
                <color rgb="FFFF0000"/>
              </font>
            </x14:dxf>
          </x14:cfRule>
          <xm:sqref>J90 K97:K98 J94</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3:AC110"/>
  <sheetViews>
    <sheetView showGridLines="0" topLeftCell="A58" zoomScale="90" zoomScaleNormal="90" workbookViewId="0">
      <selection activeCell="F64" sqref="F64"/>
    </sheetView>
  </sheetViews>
  <sheetFormatPr defaultRowHeight="15"/>
  <cols>
    <col min="1" max="1" width="3.42578125" style="43" customWidth="1"/>
    <col min="2" max="2" width="4" style="115" customWidth="1"/>
    <col min="3" max="3" width="4.28515625" style="23" customWidth="1"/>
    <col min="4" max="5" width="8.42578125" style="23" customWidth="1"/>
    <col min="6" max="6" width="16" style="23" customWidth="1"/>
    <col min="7" max="9" width="9.140625" style="23"/>
    <col min="10" max="10" width="12.42578125" style="23" customWidth="1"/>
    <col min="11" max="11" width="11.85546875" style="23" customWidth="1"/>
    <col min="12" max="12" width="13.28515625" style="23" customWidth="1"/>
    <col min="13" max="13" width="6.85546875" style="23" customWidth="1"/>
    <col min="14" max="14" width="13.85546875" style="23" customWidth="1"/>
    <col min="15" max="15" width="11.140625" style="23" customWidth="1"/>
    <col min="16" max="16" width="12.42578125" style="23" customWidth="1"/>
    <col min="17" max="17" width="9.140625" style="23" customWidth="1"/>
    <col min="18" max="18" width="16.5703125" style="23" customWidth="1"/>
    <col min="19" max="19" width="45.140625" style="23" customWidth="1"/>
    <col min="20" max="16384" width="9.140625" style="23"/>
  </cols>
  <sheetData>
    <row r="3" spans="1:29" ht="18.75">
      <c r="B3" s="381" t="s">
        <v>412</v>
      </c>
      <c r="C3" s="381"/>
      <c r="D3" s="381"/>
      <c r="E3" s="381"/>
      <c r="F3" s="381"/>
      <c r="G3" s="381"/>
      <c r="H3" s="381"/>
      <c r="I3" s="381"/>
      <c r="J3" s="381"/>
      <c r="K3" s="381"/>
      <c r="L3" s="381"/>
      <c r="M3" s="381"/>
      <c r="N3" s="381"/>
      <c r="O3" s="381"/>
      <c r="P3" s="381"/>
      <c r="Q3" s="381"/>
      <c r="R3" s="381"/>
      <c r="S3" s="381"/>
    </row>
    <row r="4" spans="1:29">
      <c r="B4" s="164"/>
      <c r="C4" s="104"/>
      <c r="D4" s="104"/>
      <c r="E4" s="104"/>
      <c r="F4" s="104"/>
      <c r="G4" s="104"/>
      <c r="H4" s="104"/>
      <c r="I4" s="104"/>
      <c r="J4" s="104"/>
      <c r="K4" s="104"/>
      <c r="L4" s="104"/>
      <c r="M4" s="305" t="s">
        <v>417</v>
      </c>
      <c r="N4" s="104"/>
      <c r="O4" s="104"/>
      <c r="P4" s="104"/>
      <c r="Q4" s="104"/>
      <c r="R4" s="104"/>
      <c r="S4" s="104"/>
    </row>
    <row r="5" spans="1:29" ht="15" customHeight="1">
      <c r="B5" s="372" t="s">
        <v>127</v>
      </c>
      <c r="C5" s="372"/>
      <c r="D5" s="372"/>
      <c r="E5" s="372"/>
      <c r="F5" s="372"/>
      <c r="G5" s="372"/>
      <c r="H5" s="372"/>
      <c r="I5" s="372"/>
      <c r="J5" s="372"/>
      <c r="K5" s="372"/>
      <c r="L5" s="372"/>
      <c r="M5" s="372"/>
      <c r="N5" s="372"/>
      <c r="O5" s="372"/>
      <c r="P5" s="372"/>
      <c r="Q5" s="372"/>
      <c r="R5" s="372"/>
      <c r="S5" s="372"/>
    </row>
    <row r="6" spans="1:29">
      <c r="B6" s="164"/>
      <c r="C6" s="104"/>
      <c r="D6" s="104"/>
      <c r="E6" s="104"/>
      <c r="F6" s="104"/>
      <c r="G6" s="104"/>
      <c r="H6" s="104"/>
      <c r="I6" s="104"/>
      <c r="J6" s="104"/>
      <c r="K6" s="104"/>
      <c r="L6" s="104"/>
    </row>
    <row r="7" spans="1:29">
      <c r="B7" s="166" t="s">
        <v>6</v>
      </c>
      <c r="C7" s="104"/>
      <c r="D7" s="104"/>
      <c r="E7" s="405">
        <f>+Questions!E8</f>
        <v>0</v>
      </c>
      <c r="F7" s="405"/>
      <c r="G7" s="405"/>
      <c r="H7" s="405"/>
      <c r="I7" s="405"/>
      <c r="J7" s="405"/>
      <c r="K7" s="405"/>
      <c r="L7" s="405"/>
    </row>
    <row r="8" spans="1:29">
      <c r="B8" s="166"/>
      <c r="C8" s="104"/>
      <c r="D8" s="104"/>
      <c r="E8" s="133"/>
      <c r="F8" s="133"/>
      <c r="G8" s="133"/>
      <c r="H8" s="133"/>
      <c r="I8" s="133"/>
      <c r="J8" s="133"/>
      <c r="K8" s="133"/>
      <c r="L8" s="133"/>
    </row>
    <row r="9" spans="1:29" ht="18.75">
      <c r="B9" s="121" t="s">
        <v>238</v>
      </c>
      <c r="C9" s="119"/>
      <c r="D9" s="119"/>
      <c r="E9" s="129"/>
      <c r="F9" s="129"/>
      <c r="G9" s="129"/>
      <c r="H9" s="129"/>
      <c r="I9" s="129"/>
      <c r="J9" s="129"/>
      <c r="K9" s="129"/>
      <c r="L9" s="129"/>
      <c r="M9" s="118"/>
      <c r="N9" s="118"/>
      <c r="O9" s="118"/>
      <c r="P9" s="118"/>
      <c r="Q9" s="118"/>
      <c r="R9" s="118"/>
      <c r="S9" s="118"/>
    </row>
    <row r="10" spans="1:29">
      <c r="B10" s="208"/>
      <c r="C10" s="104"/>
      <c r="D10" s="104"/>
      <c r="E10" s="129"/>
      <c r="F10" s="129"/>
      <c r="G10" s="129"/>
      <c r="H10" s="129"/>
      <c r="I10" s="129"/>
      <c r="J10" s="129"/>
      <c r="K10" s="129"/>
      <c r="L10" s="129"/>
    </row>
    <row r="11" spans="1:29" ht="35.25" customHeight="1">
      <c r="B11" s="406" t="s">
        <v>217</v>
      </c>
      <c r="C11" s="407"/>
      <c r="D11" s="407"/>
      <c r="E11" s="407"/>
      <c r="F11" s="407"/>
      <c r="G11" s="407"/>
      <c r="H11" s="407"/>
      <c r="I11" s="407"/>
      <c r="J11" s="407"/>
      <c r="K11" s="407"/>
      <c r="L11" s="407"/>
      <c r="M11" s="407"/>
      <c r="N11" s="407"/>
      <c r="O11" s="407"/>
      <c r="P11" s="407"/>
      <c r="Q11" s="407"/>
      <c r="R11" s="407"/>
      <c r="S11" s="408"/>
    </row>
    <row r="13" spans="1:29" ht="48">
      <c r="B13" s="249" t="s">
        <v>326</v>
      </c>
      <c r="C13" s="186" t="s">
        <v>327</v>
      </c>
      <c r="D13" s="390" t="s">
        <v>355</v>
      </c>
      <c r="E13" s="390"/>
      <c r="F13" s="390"/>
      <c r="G13" s="390"/>
      <c r="H13" s="390"/>
      <c r="I13" s="390"/>
      <c r="J13" s="390"/>
      <c r="K13" s="390"/>
      <c r="L13" s="390"/>
      <c r="M13" s="390"/>
      <c r="N13" s="390"/>
      <c r="O13" s="390"/>
      <c r="P13" s="390"/>
      <c r="Q13" s="390"/>
      <c r="R13" s="390"/>
      <c r="S13" s="390"/>
    </row>
    <row r="14" spans="1:29" ht="15" customHeight="1">
      <c r="A14" s="49"/>
      <c r="B14" s="238"/>
      <c r="C14" s="238"/>
      <c r="D14" s="409" t="s">
        <v>213</v>
      </c>
      <c r="E14" s="409"/>
      <c r="F14" s="409"/>
      <c r="G14" s="409"/>
      <c r="H14" s="409"/>
      <c r="I14" s="409"/>
      <c r="J14" s="409"/>
      <c r="K14" s="409"/>
      <c r="L14" s="409"/>
      <c r="M14" s="409"/>
      <c r="N14" s="409"/>
      <c r="O14" s="409"/>
      <c r="P14" s="409"/>
      <c r="Q14" s="409"/>
      <c r="R14" s="409"/>
      <c r="S14" s="409"/>
    </row>
    <row r="15" spans="1:29">
      <c r="B15" s="203" t="s">
        <v>41</v>
      </c>
      <c r="C15" s="187"/>
      <c r="D15" s="350" t="s">
        <v>377</v>
      </c>
      <c r="E15" s="351"/>
      <c r="F15" s="351"/>
      <c r="G15" s="351"/>
      <c r="H15" s="351"/>
      <c r="I15" s="351"/>
      <c r="J15" s="351"/>
      <c r="K15" s="351"/>
      <c r="L15" s="351"/>
      <c r="M15" s="351"/>
      <c r="N15" s="351"/>
      <c r="O15" s="351"/>
    </row>
    <row r="16" spans="1:29">
      <c r="B16" s="203" t="s">
        <v>41</v>
      </c>
      <c r="C16" s="187"/>
      <c r="D16" s="350" t="s">
        <v>136</v>
      </c>
      <c r="E16" s="351"/>
      <c r="F16" s="351"/>
      <c r="G16" s="351"/>
      <c r="H16" s="351"/>
      <c r="I16" s="351"/>
      <c r="J16" s="351"/>
      <c r="K16" s="351"/>
      <c r="L16" s="351"/>
      <c r="M16" s="351"/>
      <c r="N16" s="351"/>
      <c r="O16" s="351"/>
      <c r="V16" s="56"/>
      <c r="W16" s="56"/>
      <c r="X16" s="56"/>
      <c r="Y16" s="56"/>
      <c r="Z16" s="56"/>
      <c r="AA16" s="56"/>
      <c r="AB16" s="56"/>
      <c r="AC16" s="56"/>
    </row>
    <row r="17" spans="1:20">
      <c r="B17" s="203" t="s">
        <v>41</v>
      </c>
      <c r="C17" s="187"/>
      <c r="D17" s="193" t="s">
        <v>296</v>
      </c>
      <c r="E17" s="194"/>
      <c r="F17" s="194"/>
      <c r="G17" s="194"/>
      <c r="H17" s="194"/>
      <c r="I17" s="194"/>
      <c r="J17" s="194"/>
      <c r="K17" s="194"/>
      <c r="L17" s="194"/>
      <c r="M17" s="194"/>
      <c r="N17" s="194"/>
      <c r="O17" s="194"/>
      <c r="P17" s="194"/>
      <c r="Q17" s="194"/>
      <c r="R17" s="194"/>
      <c r="S17" s="194"/>
      <c r="T17" s="192"/>
    </row>
    <row r="18" spans="1:20">
      <c r="B18" s="204"/>
      <c r="C18" s="204"/>
      <c r="D18" s="194"/>
      <c r="E18" s="194"/>
      <c r="F18" s="194"/>
      <c r="G18" s="194"/>
      <c r="H18" s="194"/>
      <c r="I18" s="194"/>
      <c r="J18" s="194"/>
      <c r="K18" s="194"/>
      <c r="L18" s="194"/>
      <c r="M18" s="194"/>
      <c r="N18" s="194"/>
      <c r="O18" s="194"/>
      <c r="P18" s="194"/>
      <c r="Q18" s="194"/>
      <c r="R18" s="194"/>
      <c r="S18" s="194"/>
      <c r="T18" s="192"/>
    </row>
    <row r="19" spans="1:20" s="56" customFormat="1" ht="15" customHeight="1">
      <c r="A19" s="49"/>
      <c r="B19" s="238"/>
      <c r="C19" s="238"/>
      <c r="D19" s="396" t="s">
        <v>239</v>
      </c>
      <c r="E19" s="396"/>
      <c r="F19" s="396"/>
      <c r="G19" s="396"/>
      <c r="H19" s="396"/>
      <c r="I19" s="396"/>
      <c r="J19" s="396"/>
      <c r="K19" s="396"/>
      <c r="L19" s="396"/>
      <c r="M19" s="396"/>
      <c r="N19" s="396"/>
      <c r="O19" s="396"/>
      <c r="P19" s="396"/>
      <c r="Q19" s="396"/>
      <c r="R19" s="396"/>
      <c r="S19" s="396"/>
      <c r="T19" s="173"/>
    </row>
    <row r="20" spans="1:20" s="56" customFormat="1" ht="15" customHeight="1">
      <c r="A20" s="49"/>
      <c r="B20" s="203" t="str">
        <f>IF(Questions!S20="No","Yes","No")</f>
        <v>No</v>
      </c>
      <c r="C20" s="187"/>
      <c r="D20" s="131" t="s">
        <v>240</v>
      </c>
      <c r="E20" s="177"/>
      <c r="F20" s="177"/>
      <c r="G20" s="177"/>
      <c r="H20" s="177"/>
      <c r="I20" s="177"/>
      <c r="J20" s="177"/>
      <c r="K20" s="177"/>
      <c r="L20" s="177"/>
      <c r="M20" s="177"/>
      <c r="N20" s="177"/>
      <c r="O20" s="177"/>
      <c r="P20" s="177"/>
      <c r="Q20" s="177"/>
      <c r="R20" s="177"/>
      <c r="S20" s="177"/>
      <c r="T20" s="173"/>
    </row>
    <row r="21" spans="1:20">
      <c r="B21" s="205" t="str">
        <f>IF(Questions!S20="No","Yes","No")</f>
        <v>No</v>
      </c>
      <c r="C21" s="189"/>
      <c r="D21" s="392" t="s">
        <v>299</v>
      </c>
      <c r="E21" s="393"/>
      <c r="F21" s="393"/>
      <c r="G21" s="393"/>
      <c r="H21" s="393"/>
      <c r="I21" s="393"/>
      <c r="J21" s="393"/>
      <c r="K21" s="393"/>
      <c r="L21" s="393"/>
      <c r="M21" s="393"/>
      <c r="N21" s="393"/>
      <c r="O21" s="393"/>
      <c r="P21" s="393"/>
      <c r="Q21" s="393"/>
      <c r="R21" s="393"/>
      <c r="S21" s="393"/>
      <c r="T21" s="393"/>
    </row>
    <row r="22" spans="1:20">
      <c r="B22" s="204"/>
      <c r="C22" s="204"/>
      <c r="D22" s="183"/>
      <c r="E22" s="184"/>
      <c r="F22" s="184"/>
      <c r="G22" s="184"/>
      <c r="H22" s="184"/>
      <c r="I22" s="184"/>
      <c r="J22" s="184"/>
      <c r="K22" s="184"/>
      <c r="L22" s="184"/>
      <c r="M22" s="184"/>
      <c r="N22" s="184"/>
      <c r="O22" s="184"/>
      <c r="P22" s="184"/>
      <c r="Q22" s="184"/>
      <c r="R22" s="184"/>
      <c r="S22" s="184"/>
      <c r="T22" s="184"/>
    </row>
    <row r="23" spans="1:20">
      <c r="B23" s="204"/>
      <c r="C23" s="204"/>
      <c r="D23" s="396" t="s">
        <v>375</v>
      </c>
      <c r="E23" s="396"/>
      <c r="F23" s="396"/>
      <c r="G23" s="396"/>
      <c r="H23" s="396"/>
      <c r="I23" s="396"/>
      <c r="J23" s="396"/>
      <c r="K23" s="396"/>
      <c r="L23" s="396"/>
      <c r="M23" s="396"/>
      <c r="N23" s="396"/>
      <c r="O23" s="396"/>
      <c r="P23" s="396"/>
      <c r="Q23" s="396"/>
      <c r="R23" s="396"/>
      <c r="S23" s="396"/>
      <c r="T23" s="184"/>
    </row>
    <row r="24" spans="1:20">
      <c r="B24" s="203" t="str">
        <f>IF(Questions!S34="Yes","Yes","No")</f>
        <v>No</v>
      </c>
      <c r="C24" s="187"/>
      <c r="D24" s="403" t="s">
        <v>403</v>
      </c>
      <c r="E24" s="404"/>
      <c r="F24" s="404"/>
      <c r="G24" s="404"/>
      <c r="H24" s="234" t="s">
        <v>360</v>
      </c>
      <c r="I24" s="182"/>
      <c r="J24" s="182"/>
      <c r="K24" s="182"/>
      <c r="L24" s="182"/>
      <c r="M24" s="182"/>
      <c r="N24" s="182"/>
      <c r="O24" s="182"/>
      <c r="P24" s="182"/>
      <c r="Q24" s="182"/>
      <c r="R24" s="182"/>
      <c r="S24" s="182"/>
      <c r="T24" s="184"/>
    </row>
    <row r="25" spans="1:20">
      <c r="B25" s="204"/>
      <c r="C25" s="204"/>
      <c r="D25" s="174"/>
      <c r="E25" s="174"/>
      <c r="F25" s="174"/>
      <c r="G25" s="174"/>
      <c r="H25" s="174"/>
      <c r="I25" s="174"/>
      <c r="J25" s="174"/>
      <c r="K25" s="174"/>
      <c r="L25" s="174"/>
      <c r="M25" s="174"/>
      <c r="N25" s="174"/>
      <c r="O25" s="174"/>
      <c r="P25" s="174"/>
      <c r="Q25" s="174"/>
      <c r="R25" s="174"/>
      <c r="S25" s="174"/>
    </row>
    <row r="26" spans="1:20">
      <c r="B26" s="204"/>
      <c r="C26" s="204"/>
      <c r="D26" s="396" t="s">
        <v>214</v>
      </c>
      <c r="E26" s="396"/>
      <c r="F26" s="396"/>
      <c r="G26" s="396"/>
      <c r="H26" s="396"/>
      <c r="I26" s="396"/>
      <c r="J26" s="396"/>
      <c r="K26" s="396"/>
      <c r="L26" s="396"/>
      <c r="M26" s="396"/>
      <c r="N26" s="396"/>
      <c r="O26" s="396"/>
      <c r="P26" s="396"/>
      <c r="Q26" s="396"/>
      <c r="R26" s="396"/>
      <c r="S26" s="396"/>
    </row>
    <row r="27" spans="1:20" ht="30.75" customHeight="1">
      <c r="B27" s="203" t="str">
        <f>IF(Questions!S31="Yes","Yes","No")</f>
        <v>No</v>
      </c>
      <c r="C27" s="187"/>
      <c r="D27" s="347" t="s">
        <v>197</v>
      </c>
      <c r="E27" s="412"/>
      <c r="F27" s="412"/>
      <c r="G27" s="412"/>
      <c r="H27" s="412"/>
      <c r="I27" s="412"/>
      <c r="J27" s="412"/>
      <c r="K27" s="412"/>
      <c r="L27" s="412"/>
      <c r="M27" s="412"/>
      <c r="N27" s="412"/>
      <c r="O27" s="412"/>
      <c r="P27" s="412"/>
      <c r="Q27" s="412"/>
      <c r="R27" s="412"/>
      <c r="S27" s="412"/>
      <c r="T27" s="195"/>
    </row>
    <row r="28" spans="1:20" ht="29.25" customHeight="1">
      <c r="B28" s="203" t="str">
        <f>IF(Questions!S31="Yes","Yes","No")</f>
        <v>No</v>
      </c>
      <c r="C28" s="187"/>
      <c r="D28" s="347" t="s">
        <v>196</v>
      </c>
      <c r="E28" s="412"/>
      <c r="F28" s="412"/>
      <c r="G28" s="412"/>
      <c r="H28" s="412"/>
      <c r="I28" s="412"/>
      <c r="J28" s="412"/>
      <c r="K28" s="412"/>
      <c r="L28" s="412"/>
      <c r="M28" s="412"/>
      <c r="N28" s="412"/>
      <c r="O28" s="412"/>
      <c r="P28" s="412"/>
      <c r="Q28" s="412"/>
      <c r="R28" s="412"/>
      <c r="S28" s="412"/>
      <c r="T28" s="195"/>
    </row>
    <row r="29" spans="1:20" ht="42.75" customHeight="1">
      <c r="B29" s="203" t="str">
        <f>IF(Questions!S31="Yes","Yes","No")</f>
        <v>No</v>
      </c>
      <c r="C29" s="187"/>
      <c r="D29" s="410" t="s">
        <v>209</v>
      </c>
      <c r="E29" s="411"/>
      <c r="F29" s="411"/>
      <c r="G29" s="411"/>
      <c r="H29" s="411"/>
      <c r="I29" s="411"/>
      <c r="J29" s="411"/>
      <c r="K29" s="411"/>
      <c r="L29" s="411"/>
      <c r="M29" s="411"/>
      <c r="N29" s="411"/>
      <c r="O29" s="411"/>
      <c r="P29" s="411"/>
      <c r="Q29" s="411"/>
      <c r="R29" s="411"/>
      <c r="S29" s="411"/>
      <c r="T29" s="197"/>
    </row>
    <row r="30" spans="1:20" ht="14.25" customHeight="1">
      <c r="B30" s="204"/>
      <c r="C30" s="204"/>
      <c r="D30" s="174"/>
      <c r="E30" s="174"/>
      <c r="F30" s="174"/>
      <c r="G30" s="174"/>
      <c r="H30" s="174"/>
      <c r="I30" s="174"/>
      <c r="J30" s="174"/>
      <c r="K30" s="174"/>
      <c r="L30" s="174"/>
      <c r="M30" s="174"/>
      <c r="N30" s="174"/>
      <c r="O30" s="174"/>
      <c r="P30" s="174"/>
      <c r="Q30" s="174"/>
      <c r="R30" s="174"/>
      <c r="S30" s="174"/>
    </row>
    <row r="31" spans="1:20" ht="14.25" customHeight="1">
      <c r="B31" s="204"/>
      <c r="C31" s="204"/>
      <c r="D31" s="447" t="s">
        <v>331</v>
      </c>
      <c r="E31" s="447"/>
      <c r="F31" s="447"/>
      <c r="G31" s="447"/>
      <c r="H31" s="447"/>
      <c r="I31" s="447"/>
      <c r="J31" s="447"/>
      <c r="K31" s="447"/>
      <c r="L31" s="447"/>
      <c r="M31" s="447"/>
      <c r="N31" s="447"/>
      <c r="O31" s="447"/>
      <c r="P31" s="447"/>
      <c r="Q31" s="447"/>
      <c r="R31" s="447"/>
      <c r="S31" s="447"/>
    </row>
    <row r="32" spans="1:20">
      <c r="B32" s="204"/>
      <c r="C32" s="204"/>
      <c r="D32" s="409" t="s">
        <v>330</v>
      </c>
      <c r="E32" s="409"/>
      <c r="F32" s="409"/>
      <c r="G32" s="409"/>
      <c r="H32" s="409"/>
      <c r="I32" s="409"/>
      <c r="J32" s="409"/>
      <c r="K32" s="409"/>
      <c r="L32" s="409"/>
      <c r="M32" s="409"/>
      <c r="N32" s="409"/>
      <c r="O32" s="409"/>
      <c r="P32" s="409"/>
      <c r="Q32" s="409"/>
      <c r="R32" s="409"/>
      <c r="S32" s="409"/>
    </row>
    <row r="33" spans="1:20" s="61" customFormat="1">
      <c r="A33" s="62"/>
      <c r="B33" s="205" t="str">
        <f>IF(AND(OR(Questions!S18=2020,Questions!S28="Yes"),Questions!S16="no"),"Yes","No")</f>
        <v>No</v>
      </c>
      <c r="C33" s="187"/>
      <c r="D33" s="347" t="s">
        <v>297</v>
      </c>
      <c r="E33" s="412"/>
      <c r="F33" s="412"/>
      <c r="G33" s="412"/>
      <c r="H33" s="412"/>
      <c r="I33" s="412"/>
      <c r="J33" s="412"/>
      <c r="K33" s="412"/>
      <c r="L33" s="412"/>
      <c r="M33" s="412"/>
      <c r="N33" s="412"/>
      <c r="O33" s="412"/>
      <c r="P33" s="412"/>
      <c r="Q33" s="412"/>
      <c r="R33" s="412"/>
      <c r="S33" s="412"/>
    </row>
    <row r="34" spans="1:20" ht="14.25" customHeight="1">
      <c r="B34" s="207" t="str">
        <f>IF(AND(OR(Questions!S18=2020,Questions!S28="Yes"),Questions!S16="no"),"Yes","No")</f>
        <v>No</v>
      </c>
      <c r="C34" s="187"/>
      <c r="D34" s="347" t="s">
        <v>410</v>
      </c>
      <c r="E34" s="412"/>
      <c r="F34" s="412"/>
      <c r="G34" s="412"/>
      <c r="H34" s="412"/>
      <c r="I34" s="412"/>
      <c r="J34" s="412"/>
      <c r="K34" s="412"/>
      <c r="L34" s="412"/>
      <c r="M34" s="412"/>
      <c r="N34" s="412"/>
      <c r="O34" s="412"/>
      <c r="P34" s="412"/>
      <c r="Q34" s="412"/>
      <c r="R34" s="412"/>
      <c r="S34" s="412"/>
    </row>
    <row r="35" spans="1:20" ht="14.25" customHeight="1">
      <c r="B35" s="238"/>
      <c r="C35" s="238"/>
      <c r="D35" s="174"/>
      <c r="E35" s="174"/>
      <c r="F35" s="174"/>
      <c r="G35" s="174"/>
      <c r="H35" s="174"/>
      <c r="I35" s="174"/>
      <c r="J35" s="174"/>
      <c r="K35" s="174"/>
      <c r="L35" s="174"/>
      <c r="M35" s="174"/>
      <c r="N35" s="174"/>
      <c r="O35" s="174"/>
      <c r="P35" s="174"/>
      <c r="Q35" s="174"/>
      <c r="R35" s="174"/>
      <c r="S35" s="174"/>
    </row>
    <row r="36" spans="1:20">
      <c r="B36" s="238"/>
      <c r="C36" s="238"/>
      <c r="D36" s="349" t="s">
        <v>324</v>
      </c>
      <c r="E36" s="349"/>
      <c r="F36" s="349"/>
      <c r="G36" s="349"/>
      <c r="H36" s="349"/>
      <c r="I36" s="349"/>
      <c r="J36" s="349"/>
      <c r="K36" s="349"/>
      <c r="L36" s="349"/>
      <c r="M36" s="349"/>
      <c r="N36" s="349"/>
      <c r="O36" s="349"/>
      <c r="P36" s="349"/>
      <c r="Q36" s="349"/>
      <c r="R36" s="349"/>
      <c r="S36" s="349"/>
    </row>
    <row r="37" spans="1:20" s="61" customFormat="1">
      <c r="A37" s="62"/>
      <c r="B37" s="205" t="str">
        <f>IF(AND(OR(Questions!S20="No",Questions!S22="12 months preceding your loan date"),Questions!S16="no"),"Yes","No")</f>
        <v>No</v>
      </c>
      <c r="C37" s="187"/>
      <c r="D37" s="347" t="s">
        <v>297</v>
      </c>
      <c r="E37" s="412"/>
      <c r="F37" s="412"/>
      <c r="G37" s="412"/>
      <c r="H37" s="412"/>
      <c r="I37" s="412"/>
      <c r="J37" s="412"/>
      <c r="K37" s="412"/>
      <c r="L37" s="412"/>
      <c r="M37" s="412"/>
      <c r="N37" s="412"/>
      <c r="O37" s="412"/>
      <c r="P37" s="412"/>
      <c r="Q37" s="412"/>
      <c r="R37" s="412"/>
      <c r="S37" s="412"/>
    </row>
    <row r="38" spans="1:20" ht="14.25" customHeight="1">
      <c r="B38" s="207" t="str">
        <f>IF(AND(OR(Questions!S20="No",Questions!S22="12 months preceding your loan date"),Questions!S16="no"),"Yes","No")</f>
        <v>No</v>
      </c>
      <c r="C38" s="187"/>
      <c r="D38" s="347" t="s">
        <v>329</v>
      </c>
      <c r="E38" s="412"/>
      <c r="F38" s="412"/>
      <c r="G38" s="412"/>
      <c r="H38" s="412"/>
      <c r="I38" s="412"/>
      <c r="J38" s="412"/>
      <c r="K38" s="412"/>
      <c r="L38" s="412"/>
      <c r="M38" s="412"/>
      <c r="N38" s="412"/>
      <c r="O38" s="412"/>
      <c r="P38" s="412"/>
      <c r="Q38" s="412"/>
      <c r="R38" s="412"/>
      <c r="S38" s="412"/>
    </row>
    <row r="39" spans="1:20" ht="14.25" customHeight="1">
      <c r="B39" s="238"/>
      <c r="C39" s="238"/>
      <c r="D39" s="174"/>
      <c r="E39" s="174"/>
      <c r="F39" s="174"/>
      <c r="G39" s="174"/>
      <c r="H39" s="174"/>
      <c r="I39" s="174"/>
      <c r="J39" s="174"/>
      <c r="K39" s="174"/>
      <c r="L39" s="174"/>
      <c r="M39" s="174"/>
      <c r="N39" s="174"/>
      <c r="O39" s="174"/>
      <c r="P39" s="174"/>
      <c r="Q39" s="174"/>
      <c r="R39" s="174"/>
      <c r="S39" s="174"/>
    </row>
    <row r="40" spans="1:20" ht="14.25" customHeight="1">
      <c r="B40" s="238"/>
      <c r="C40" s="238"/>
      <c r="D40" s="448" t="s">
        <v>332</v>
      </c>
      <c r="E40" s="448"/>
      <c r="F40" s="448"/>
      <c r="G40" s="448"/>
      <c r="H40" s="448"/>
      <c r="I40" s="448"/>
      <c r="J40" s="448"/>
      <c r="K40" s="448"/>
      <c r="L40" s="448"/>
      <c r="M40" s="448"/>
      <c r="N40" s="448"/>
      <c r="O40" s="448"/>
      <c r="P40" s="448"/>
      <c r="Q40" s="196"/>
      <c r="R40" s="196"/>
      <c r="S40" s="196"/>
    </row>
    <row r="41" spans="1:20">
      <c r="B41" s="238"/>
      <c r="C41" s="238"/>
      <c r="D41" s="409" t="s">
        <v>330</v>
      </c>
      <c r="E41" s="409"/>
      <c r="F41" s="409"/>
      <c r="G41" s="409"/>
      <c r="H41" s="409"/>
      <c r="I41" s="409"/>
      <c r="J41" s="409"/>
      <c r="K41" s="409"/>
      <c r="L41" s="409"/>
      <c r="M41" s="409"/>
      <c r="N41" s="409"/>
      <c r="O41" s="409"/>
      <c r="P41" s="409"/>
      <c r="Q41" s="409"/>
      <c r="R41" s="409"/>
      <c r="S41" s="409"/>
    </row>
    <row r="42" spans="1:20" s="327" customFormat="1">
      <c r="A42" s="324"/>
      <c r="B42" s="328"/>
      <c r="C42" s="328"/>
      <c r="D42" s="399" t="s">
        <v>376</v>
      </c>
      <c r="E42" s="399"/>
      <c r="F42" s="399"/>
      <c r="G42" s="399"/>
      <c r="H42" s="399"/>
      <c r="I42" s="399"/>
      <c r="J42" s="399"/>
      <c r="K42" s="399"/>
      <c r="L42" s="399"/>
      <c r="M42" s="399"/>
      <c r="N42" s="399"/>
      <c r="O42" s="399"/>
      <c r="P42" s="399"/>
      <c r="Q42" s="399"/>
      <c r="R42" s="399"/>
      <c r="S42" s="399"/>
      <c r="T42" s="399"/>
    </row>
    <row r="43" spans="1:20" s="56" customFormat="1" ht="15" customHeight="1">
      <c r="A43" s="49"/>
      <c r="B43" s="206" t="str">
        <f>IF(AND(OR(Questions!S18=2020,Questions!S28="Yes"),Questions!S16="Yes"),"Yes","No")</f>
        <v>No</v>
      </c>
      <c r="C43" s="188"/>
      <c r="D43" s="400" t="s">
        <v>216</v>
      </c>
      <c r="E43" s="401" t="s">
        <v>363</v>
      </c>
      <c r="F43" s="401"/>
      <c r="G43" s="401"/>
      <c r="H43" s="401"/>
      <c r="I43" s="401"/>
      <c r="J43" s="401"/>
      <c r="K43" s="401"/>
      <c r="L43" s="401"/>
      <c r="M43" s="401"/>
      <c r="N43" s="401"/>
      <c r="O43" s="401"/>
      <c r="P43" s="401"/>
      <c r="Q43" s="401"/>
      <c r="R43" s="401"/>
      <c r="S43" s="401"/>
      <c r="T43" s="257"/>
    </row>
    <row r="44" spans="1:20" s="56" customFormat="1" ht="15" customHeight="1">
      <c r="A44" s="49"/>
      <c r="B44" s="206" t="str">
        <f>IF(AND(OR(Questions!S18=2020,Questions!S28="Yes"),Questions!S16="Yes"),"Yes","No")</f>
        <v>No</v>
      </c>
      <c r="C44" s="188"/>
      <c r="D44" s="400"/>
      <c r="E44" s="401" t="s">
        <v>310</v>
      </c>
      <c r="F44" s="401"/>
      <c r="G44" s="401"/>
      <c r="H44" s="401"/>
      <c r="I44" s="401"/>
      <c r="J44" s="401"/>
      <c r="K44" s="401"/>
      <c r="L44" s="401"/>
      <c r="M44" s="401"/>
      <c r="N44" s="401"/>
      <c r="O44" s="401"/>
      <c r="P44" s="401"/>
      <c r="Q44" s="401"/>
      <c r="R44" s="401"/>
      <c r="S44" s="401"/>
      <c r="T44" s="257"/>
    </row>
    <row r="45" spans="1:20" s="56" customFormat="1" ht="30.75" customHeight="1">
      <c r="A45" s="49"/>
      <c r="B45" s="206" t="str">
        <f>IF(AND(OR(Questions!S18=2020,Questions!S28="Yes"),Questions!S16="Yes"),"Yes","No")</f>
        <v>No</v>
      </c>
      <c r="C45" s="188"/>
      <c r="D45" s="253" t="s">
        <v>215</v>
      </c>
      <c r="E45" s="391" t="s">
        <v>385</v>
      </c>
      <c r="F45" s="391"/>
      <c r="G45" s="391"/>
      <c r="H45" s="391"/>
      <c r="I45" s="391"/>
      <c r="J45" s="391"/>
      <c r="K45" s="391"/>
      <c r="L45" s="391"/>
      <c r="M45" s="391"/>
      <c r="N45" s="391"/>
      <c r="O45" s="391"/>
      <c r="P45" s="391"/>
      <c r="Q45" s="391"/>
      <c r="R45" s="391"/>
      <c r="S45" s="391"/>
      <c r="T45" s="257"/>
    </row>
    <row r="46" spans="1:20" ht="15" customHeight="1">
      <c r="B46" s="205" t="str">
        <f>IF(AND(OR(Questions!S18=2020,Questions!S28="Yes"),Questions!S16="Yes"),"Yes","No")</f>
        <v>No</v>
      </c>
      <c r="C46" s="189"/>
      <c r="D46" s="347" t="s">
        <v>427</v>
      </c>
      <c r="E46" s="348"/>
      <c r="F46" s="348"/>
      <c r="G46" s="348"/>
      <c r="H46" s="348"/>
      <c r="I46" s="348"/>
      <c r="J46" s="348"/>
      <c r="K46" s="348"/>
      <c r="L46" s="348"/>
      <c r="M46" s="348"/>
      <c r="N46" s="348"/>
      <c r="O46" s="348"/>
      <c r="P46" s="348"/>
      <c r="Q46" s="348"/>
      <c r="R46" s="348"/>
      <c r="S46" s="348"/>
      <c r="T46" s="348"/>
    </row>
    <row r="47" spans="1:20" ht="14.25" customHeight="1">
      <c r="B47" s="238"/>
      <c r="C47" s="238"/>
      <c r="D47" s="174"/>
      <c r="E47" s="174"/>
      <c r="F47" s="174"/>
      <c r="G47" s="174"/>
      <c r="H47" s="174"/>
      <c r="I47" s="174"/>
      <c r="J47" s="174"/>
      <c r="K47" s="174"/>
      <c r="L47" s="174"/>
      <c r="M47" s="174"/>
      <c r="N47" s="174"/>
      <c r="O47" s="174"/>
      <c r="P47" s="174"/>
      <c r="Q47" s="174"/>
      <c r="R47" s="174"/>
      <c r="S47" s="174"/>
    </row>
    <row r="48" spans="1:20">
      <c r="B48" s="238"/>
      <c r="C48" s="238"/>
      <c r="D48" s="349" t="s">
        <v>324</v>
      </c>
      <c r="E48" s="349"/>
      <c r="F48" s="349"/>
      <c r="G48" s="349"/>
      <c r="H48" s="349"/>
      <c r="I48" s="349"/>
      <c r="J48" s="349"/>
      <c r="K48" s="349"/>
      <c r="L48" s="349"/>
      <c r="M48" s="349"/>
      <c r="N48" s="349"/>
      <c r="O48" s="349"/>
      <c r="P48" s="349"/>
      <c r="Q48" s="349"/>
      <c r="R48" s="349"/>
      <c r="S48" s="349"/>
    </row>
    <row r="49" spans="1:20" s="56" customFormat="1">
      <c r="A49" s="49"/>
      <c r="B49" s="238"/>
      <c r="C49" s="238"/>
      <c r="D49" s="402" t="s">
        <v>376</v>
      </c>
      <c r="E49" s="402"/>
      <c r="F49" s="402"/>
      <c r="G49" s="402"/>
      <c r="H49" s="402"/>
      <c r="I49" s="402"/>
      <c r="J49" s="402"/>
      <c r="K49" s="402"/>
      <c r="L49" s="402"/>
      <c r="M49" s="402"/>
      <c r="N49" s="402"/>
      <c r="O49" s="402"/>
      <c r="P49" s="402"/>
      <c r="Q49" s="402"/>
      <c r="R49" s="402"/>
      <c r="S49" s="402"/>
      <c r="T49" s="402"/>
    </row>
    <row r="50" spans="1:20" s="56" customFormat="1" ht="15" customHeight="1">
      <c r="A50" s="49"/>
      <c r="B50" s="206" t="str">
        <f>IF(AND(OR(Questions!S20="No",Questions!S22="12 months preceding your loan date"),Questions!S16="Yes"),"Yes","No")</f>
        <v>No</v>
      </c>
      <c r="C50" s="188"/>
      <c r="D50" s="400" t="s">
        <v>216</v>
      </c>
      <c r="E50" s="401" t="s">
        <v>363</v>
      </c>
      <c r="F50" s="401"/>
      <c r="G50" s="401"/>
      <c r="H50" s="401"/>
      <c r="I50" s="401"/>
      <c r="J50" s="401"/>
      <c r="K50" s="401"/>
      <c r="L50" s="401"/>
      <c r="M50" s="401"/>
      <c r="N50" s="401"/>
      <c r="O50" s="401"/>
      <c r="P50" s="401"/>
      <c r="Q50" s="401"/>
      <c r="R50" s="401"/>
      <c r="S50" s="258"/>
      <c r="T50" s="257"/>
    </row>
    <row r="51" spans="1:20" s="56" customFormat="1" ht="15" customHeight="1">
      <c r="A51" s="49"/>
      <c r="B51" s="206" t="str">
        <f>IF(AND(OR(Questions!S20="No",Questions!S22="12 months preceding your loan date"),Questions!S16="Yes"),"Yes","No")</f>
        <v>No</v>
      </c>
      <c r="C51" s="188"/>
      <c r="D51" s="400"/>
      <c r="E51" s="401" t="s">
        <v>310</v>
      </c>
      <c r="F51" s="401"/>
      <c r="G51" s="401"/>
      <c r="H51" s="401"/>
      <c r="I51" s="401"/>
      <c r="J51" s="401"/>
      <c r="K51" s="401"/>
      <c r="L51" s="401"/>
      <c r="M51" s="401"/>
      <c r="N51" s="401"/>
      <c r="O51" s="258"/>
      <c r="P51" s="258"/>
      <c r="Q51" s="258"/>
      <c r="R51" s="258"/>
      <c r="S51" s="258"/>
      <c r="T51" s="257"/>
    </row>
    <row r="52" spans="1:20" s="56" customFormat="1" ht="31.5" customHeight="1">
      <c r="A52" s="49"/>
      <c r="B52" s="206" t="str">
        <f>IF(AND(OR(Questions!S20="No",Questions!S22="12 months preceding your loan date"),Questions!S16="Yes"),"Yes","No")</f>
        <v>No</v>
      </c>
      <c r="C52" s="188"/>
      <c r="D52" s="253" t="s">
        <v>215</v>
      </c>
      <c r="E52" s="391" t="s">
        <v>385</v>
      </c>
      <c r="F52" s="391"/>
      <c r="G52" s="391"/>
      <c r="H52" s="391"/>
      <c r="I52" s="391"/>
      <c r="J52" s="391"/>
      <c r="K52" s="391"/>
      <c r="L52" s="391"/>
      <c r="M52" s="391"/>
      <c r="N52" s="391"/>
      <c r="O52" s="391"/>
      <c r="P52" s="391"/>
      <c r="Q52" s="391"/>
      <c r="R52" s="391"/>
      <c r="S52" s="391"/>
      <c r="T52" s="257"/>
    </row>
    <row r="53" spans="1:20" ht="15" customHeight="1">
      <c r="B53" s="205" t="str">
        <f>IF(AND(OR(Questions!S20="No",Questions!S22="12 months preceding your loan date"),Questions!S16="Yes"),"Yes","No")</f>
        <v>No</v>
      </c>
      <c r="C53" s="189"/>
      <c r="D53" s="347" t="s">
        <v>427</v>
      </c>
      <c r="E53" s="348"/>
      <c r="F53" s="348"/>
      <c r="G53" s="348"/>
      <c r="H53" s="348"/>
      <c r="I53" s="348"/>
      <c r="J53" s="348"/>
      <c r="K53" s="348"/>
      <c r="L53" s="348"/>
      <c r="M53" s="348"/>
      <c r="N53" s="348"/>
      <c r="O53" s="348"/>
      <c r="P53" s="348"/>
      <c r="Q53" s="348"/>
      <c r="R53" s="348"/>
      <c r="S53" s="348"/>
      <c r="T53" s="348"/>
    </row>
    <row r="54" spans="1:20" ht="14.25" customHeight="1">
      <c r="B54" s="238"/>
      <c r="C54" s="238"/>
      <c r="D54" s="174"/>
      <c r="E54" s="174"/>
      <c r="F54" s="174"/>
      <c r="G54" s="174"/>
      <c r="H54" s="174"/>
      <c r="I54" s="174"/>
      <c r="J54" s="174"/>
      <c r="K54" s="174"/>
      <c r="L54" s="174"/>
      <c r="M54" s="174"/>
      <c r="N54" s="174"/>
      <c r="O54" s="174"/>
      <c r="P54" s="174"/>
      <c r="Q54" s="174"/>
      <c r="R54" s="174"/>
      <c r="S54" s="174"/>
    </row>
    <row r="55" spans="1:20" ht="18.75">
      <c r="B55" s="120" t="s">
        <v>276</v>
      </c>
      <c r="C55" s="116"/>
      <c r="D55" s="116"/>
      <c r="E55" s="116"/>
      <c r="F55" s="116"/>
      <c r="G55" s="116"/>
      <c r="H55" s="116"/>
      <c r="I55" s="116"/>
      <c r="J55" s="116"/>
      <c r="K55" s="116"/>
      <c r="L55" s="116"/>
      <c r="M55" s="116"/>
      <c r="N55" s="116"/>
      <c r="O55" s="116"/>
      <c r="P55" s="117"/>
      <c r="Q55" s="118"/>
      <c r="R55" s="118"/>
      <c r="S55" s="118"/>
    </row>
    <row r="56" spans="1:20">
      <c r="C56" s="33"/>
      <c r="D56" s="33"/>
      <c r="E56" s="33"/>
      <c r="F56" s="33"/>
      <c r="G56" s="33"/>
      <c r="H56" s="33"/>
      <c r="I56" s="33"/>
      <c r="J56" s="33"/>
      <c r="K56" s="33"/>
      <c r="L56" s="33"/>
      <c r="M56" s="33"/>
      <c r="N56" s="33"/>
      <c r="O56" s="33"/>
      <c r="P56" s="34"/>
    </row>
    <row r="57" spans="1:20" ht="15" customHeight="1">
      <c r="B57" s="446" t="s">
        <v>309</v>
      </c>
      <c r="C57" s="446"/>
      <c r="D57" s="446"/>
      <c r="E57" s="446"/>
      <c r="F57" s="446"/>
      <c r="G57" s="446"/>
      <c r="H57" s="446"/>
      <c r="I57" s="446"/>
      <c r="J57" s="446"/>
      <c r="K57" s="446"/>
      <c r="L57" s="446"/>
      <c r="M57" s="446"/>
      <c r="N57" s="446"/>
      <c r="O57" s="446"/>
      <c r="P57" s="446"/>
      <c r="Q57" s="446"/>
      <c r="R57" s="446"/>
      <c r="S57" s="446"/>
    </row>
    <row r="58" spans="1:20">
      <c r="B58" s="446"/>
      <c r="C58" s="446"/>
      <c r="D58" s="446"/>
      <c r="E58" s="446"/>
      <c r="F58" s="446"/>
      <c r="G58" s="446"/>
      <c r="H58" s="446"/>
      <c r="I58" s="446"/>
      <c r="J58" s="446"/>
      <c r="K58" s="446"/>
      <c r="L58" s="446"/>
      <c r="M58" s="446"/>
      <c r="N58" s="446"/>
      <c r="O58" s="446"/>
      <c r="P58" s="446"/>
      <c r="Q58" s="446"/>
      <c r="R58" s="446"/>
      <c r="S58" s="446"/>
    </row>
    <row r="59" spans="1:20">
      <c r="B59" s="395" t="s">
        <v>294</v>
      </c>
      <c r="C59" s="395"/>
      <c r="D59" s="395"/>
      <c r="E59" s="395"/>
      <c r="F59" s="395"/>
      <c r="G59" s="395"/>
      <c r="H59" s="395"/>
      <c r="I59" s="395"/>
      <c r="J59" s="395"/>
      <c r="K59" s="395"/>
      <c r="L59" s="395"/>
      <c r="M59" s="395"/>
      <c r="N59" s="395"/>
      <c r="O59" s="395"/>
      <c r="P59" s="395"/>
      <c r="Q59" s="395"/>
      <c r="R59" s="395"/>
      <c r="S59" s="395"/>
    </row>
    <row r="60" spans="1:20">
      <c r="B60" s="395" t="s">
        <v>275</v>
      </c>
      <c r="C60" s="395"/>
      <c r="D60" s="395"/>
      <c r="E60" s="395"/>
      <c r="F60" s="395"/>
      <c r="G60" s="395"/>
      <c r="H60" s="395"/>
      <c r="I60" s="395"/>
      <c r="J60" s="395"/>
      <c r="K60" s="395"/>
      <c r="L60" s="395"/>
      <c r="M60" s="395"/>
      <c r="N60" s="395"/>
      <c r="O60" s="395"/>
      <c r="P60" s="395"/>
      <c r="Q60" s="395"/>
      <c r="R60" s="395"/>
      <c r="S60" s="395"/>
    </row>
    <row r="61" spans="1:20">
      <c r="B61" s="210"/>
      <c r="C61" s="95"/>
      <c r="D61" s="95"/>
      <c r="E61" s="95"/>
      <c r="F61" s="95"/>
      <c r="G61" s="95"/>
      <c r="H61" s="95"/>
      <c r="I61" s="95"/>
      <c r="J61" s="95"/>
      <c r="K61" s="95"/>
      <c r="L61" s="95"/>
      <c r="M61" s="95"/>
    </row>
    <row r="62" spans="1:20" ht="33.75" customHeight="1">
      <c r="F62" s="15"/>
      <c r="G62" s="359" t="s">
        <v>388</v>
      </c>
      <c r="H62" s="360"/>
      <c r="I62" s="360"/>
      <c r="J62" s="360"/>
      <c r="K62" s="360"/>
      <c r="L62" s="360"/>
      <c r="M62" s="360"/>
      <c r="N62" s="360"/>
      <c r="O62" s="360"/>
      <c r="P62" s="360"/>
      <c r="Q62" s="360"/>
    </row>
    <row r="63" spans="1:20" ht="15.75">
      <c r="B63" s="172" t="s">
        <v>153</v>
      </c>
      <c r="C63" s="30"/>
      <c r="D63" s="30"/>
      <c r="E63" s="30"/>
      <c r="F63" s="138">
        <f>IF(F62&gt;100000,100000/12,F62/12)</f>
        <v>0</v>
      </c>
      <c r="G63" s="75" t="s">
        <v>304</v>
      </c>
      <c r="H63" s="75"/>
      <c r="I63" s="75"/>
      <c r="J63" s="75"/>
      <c r="K63" s="75"/>
      <c r="L63" s="75"/>
      <c r="M63" s="75"/>
      <c r="N63" s="75"/>
      <c r="O63" s="75"/>
      <c r="P63" s="36"/>
    </row>
    <row r="65" spans="2:20">
      <c r="B65" s="446" t="s">
        <v>308</v>
      </c>
      <c r="C65" s="446"/>
      <c r="D65" s="446"/>
      <c r="E65" s="446"/>
      <c r="F65" s="446"/>
      <c r="G65" s="446"/>
      <c r="H65" s="446"/>
      <c r="I65" s="446"/>
      <c r="J65" s="446"/>
      <c r="K65" s="446"/>
      <c r="L65" s="446"/>
      <c r="M65" s="446"/>
      <c r="N65" s="446"/>
      <c r="O65" s="446"/>
      <c r="P65" s="446"/>
      <c r="Q65" s="446"/>
      <c r="R65" s="446"/>
      <c r="S65" s="446"/>
    </row>
    <row r="66" spans="2:20">
      <c r="B66" s="446"/>
      <c r="C66" s="446"/>
      <c r="D66" s="446"/>
      <c r="E66" s="446"/>
      <c r="F66" s="446"/>
      <c r="G66" s="446"/>
      <c r="H66" s="446"/>
      <c r="I66" s="446"/>
      <c r="J66" s="446"/>
      <c r="K66" s="446"/>
      <c r="L66" s="446"/>
      <c r="M66" s="446"/>
      <c r="N66" s="446"/>
      <c r="O66" s="446"/>
      <c r="P66" s="446"/>
      <c r="Q66" s="446"/>
      <c r="R66" s="446"/>
      <c r="S66" s="446"/>
    </row>
    <row r="68" spans="2:20" ht="29.25" customHeight="1">
      <c r="F68" s="214"/>
      <c r="G68" s="359" t="s">
        <v>389</v>
      </c>
      <c r="H68" s="360"/>
      <c r="I68" s="360"/>
      <c r="J68" s="360"/>
      <c r="K68" s="360"/>
      <c r="L68" s="360"/>
      <c r="M68" s="360"/>
      <c r="N68" s="360"/>
      <c r="O68" s="360"/>
      <c r="P68" s="360"/>
      <c r="Q68" s="360"/>
      <c r="R68" s="100"/>
      <c r="S68" s="100"/>
      <c r="T68" s="100"/>
    </row>
    <row r="69" spans="2:20" ht="29.25" customHeight="1">
      <c r="D69" s="79"/>
      <c r="E69" s="79"/>
      <c r="F69" s="134"/>
      <c r="G69" s="394" t="s">
        <v>241</v>
      </c>
      <c r="H69" s="394"/>
      <c r="I69" s="394"/>
      <c r="J69" s="394"/>
      <c r="K69" s="394"/>
      <c r="L69" s="394"/>
      <c r="M69" s="394"/>
      <c r="N69" s="394"/>
      <c r="O69" s="394"/>
      <c r="P69" s="394"/>
      <c r="Q69" s="394"/>
      <c r="R69" s="394"/>
      <c r="S69" s="394"/>
      <c r="T69" s="394"/>
    </row>
    <row r="70" spans="2:20">
      <c r="B70" s="180" t="s">
        <v>140</v>
      </c>
      <c r="F70" s="215"/>
      <c r="G70" s="451" t="s">
        <v>422</v>
      </c>
      <c r="H70" s="452"/>
      <c r="I70" s="452"/>
      <c r="J70" s="452"/>
      <c r="K70" s="452"/>
      <c r="L70" s="452"/>
      <c r="M70" s="452"/>
      <c r="N70" s="452"/>
      <c r="O70" s="452"/>
      <c r="P70" s="452"/>
      <c r="Q70" s="452"/>
      <c r="R70" s="452"/>
      <c r="S70" s="452"/>
      <c r="T70" s="452"/>
    </row>
    <row r="71" spans="2:20">
      <c r="B71" s="180" t="s">
        <v>140</v>
      </c>
      <c r="F71" s="15"/>
      <c r="G71" s="359" t="s">
        <v>221</v>
      </c>
      <c r="H71" s="361"/>
      <c r="I71" s="361"/>
      <c r="J71" s="361"/>
      <c r="K71" s="361"/>
      <c r="L71" s="361"/>
      <c r="M71" s="361"/>
      <c r="N71" s="361"/>
      <c r="O71" s="361"/>
      <c r="P71" s="361"/>
      <c r="Q71" s="361"/>
      <c r="R71" s="361"/>
      <c r="S71" s="361"/>
      <c r="T71" s="361"/>
    </row>
    <row r="72" spans="2:20">
      <c r="B72" s="180" t="s">
        <v>222</v>
      </c>
      <c r="F72" s="15"/>
      <c r="G72" s="359" t="s">
        <v>224</v>
      </c>
      <c r="H72" s="361"/>
      <c r="I72" s="361"/>
      <c r="J72" s="361"/>
      <c r="K72" s="361"/>
      <c r="L72" s="361"/>
      <c r="M72" s="361"/>
      <c r="N72" s="361"/>
      <c r="O72" s="361"/>
      <c r="P72" s="361"/>
      <c r="Q72" s="361"/>
      <c r="R72" s="361"/>
      <c r="S72" s="361"/>
      <c r="T72" s="361"/>
    </row>
    <row r="73" spans="2:20">
      <c r="B73" s="180" t="s">
        <v>222</v>
      </c>
      <c r="F73" s="15"/>
      <c r="G73" s="359" t="s">
        <v>223</v>
      </c>
      <c r="H73" s="361"/>
      <c r="I73" s="361"/>
      <c r="J73" s="361"/>
      <c r="K73" s="361"/>
      <c r="L73" s="361"/>
      <c r="M73" s="361"/>
      <c r="N73" s="361"/>
      <c r="O73" s="361"/>
      <c r="P73" s="361"/>
      <c r="Q73" s="361"/>
      <c r="R73" s="361"/>
      <c r="S73" s="361"/>
      <c r="T73" s="361"/>
    </row>
    <row r="74" spans="2:20">
      <c r="B74" s="180" t="s">
        <v>140</v>
      </c>
      <c r="F74" s="15"/>
      <c r="G74" s="359" t="s">
        <v>226</v>
      </c>
      <c r="H74" s="361"/>
      <c r="I74" s="361"/>
      <c r="J74" s="361"/>
      <c r="K74" s="361"/>
      <c r="L74" s="361"/>
      <c r="M74" s="361"/>
      <c r="N74" s="361"/>
      <c r="O74" s="361"/>
      <c r="P74" s="361"/>
      <c r="Q74" s="361"/>
      <c r="R74" s="361"/>
      <c r="S74" s="361"/>
      <c r="T74" s="361"/>
    </row>
    <row r="75" spans="2:20">
      <c r="B75" s="180" t="s">
        <v>140</v>
      </c>
      <c r="F75" s="15"/>
      <c r="G75" s="359" t="s">
        <v>227</v>
      </c>
      <c r="H75" s="361"/>
      <c r="I75" s="361"/>
      <c r="J75" s="361"/>
      <c r="K75" s="361"/>
      <c r="L75" s="361"/>
      <c r="M75" s="361"/>
      <c r="N75" s="361"/>
      <c r="O75" s="361"/>
      <c r="P75" s="361"/>
      <c r="Q75" s="361"/>
      <c r="R75" s="361"/>
      <c r="S75" s="361"/>
      <c r="T75" s="361"/>
    </row>
    <row r="76" spans="2:20" ht="28.5" customHeight="1">
      <c r="B76" s="180" t="s">
        <v>140</v>
      </c>
      <c r="F76" s="15"/>
      <c r="G76" s="359" t="s">
        <v>225</v>
      </c>
      <c r="H76" s="361"/>
      <c r="I76" s="361"/>
      <c r="J76" s="361"/>
      <c r="K76" s="361"/>
      <c r="L76" s="361"/>
      <c r="M76" s="361"/>
      <c r="N76" s="361"/>
      <c r="O76" s="361"/>
      <c r="P76" s="361"/>
      <c r="Q76" s="361"/>
      <c r="R76" s="361"/>
      <c r="S76" s="361"/>
      <c r="T76" s="361"/>
    </row>
    <row r="77" spans="2:20">
      <c r="B77" s="180" t="s">
        <v>1</v>
      </c>
      <c r="F77" s="112">
        <f>+F68+F70+F71-F72-F73+F74+F75+F76</f>
        <v>0</v>
      </c>
      <c r="G77" s="99"/>
      <c r="H77" s="100"/>
      <c r="I77" s="100"/>
      <c r="J77" s="100"/>
      <c r="K77" s="100"/>
      <c r="L77" s="100"/>
      <c r="M77" s="100"/>
      <c r="N77" s="100"/>
      <c r="O77" s="100"/>
      <c r="P77" s="100"/>
      <c r="Q77" s="100"/>
      <c r="R77" s="100"/>
      <c r="S77" s="100"/>
      <c r="T77" s="100"/>
    </row>
    <row r="78" spans="2:20" ht="15.75">
      <c r="B78" s="172" t="s">
        <v>153</v>
      </c>
      <c r="C78" s="30"/>
      <c r="D78" s="30"/>
      <c r="E78" s="30"/>
      <c r="F78" s="138">
        <f>F77/12</f>
        <v>0</v>
      </c>
      <c r="G78" s="75" t="s">
        <v>304</v>
      </c>
      <c r="H78" s="75"/>
      <c r="I78" s="75"/>
      <c r="J78" s="75"/>
      <c r="K78" s="75"/>
      <c r="L78" s="75"/>
      <c r="M78" s="75"/>
      <c r="N78" s="75"/>
      <c r="O78" s="75"/>
      <c r="P78" s="36"/>
    </row>
    <row r="79" spans="2:20">
      <c r="B79" s="72"/>
      <c r="D79" s="26"/>
      <c r="J79" s="101"/>
      <c r="K79" s="30"/>
      <c r="O79" s="101"/>
      <c r="P79" s="101"/>
    </row>
    <row r="80" spans="2:20" ht="18.75">
      <c r="B80" s="120" t="s">
        <v>244</v>
      </c>
      <c r="C80" s="116"/>
      <c r="D80" s="116"/>
      <c r="E80" s="116"/>
      <c r="F80" s="116"/>
      <c r="G80" s="116"/>
      <c r="H80" s="116"/>
      <c r="I80" s="116"/>
      <c r="J80" s="116"/>
      <c r="K80" s="116"/>
      <c r="L80" s="116"/>
      <c r="M80" s="116"/>
      <c r="N80" s="116"/>
      <c r="O80" s="116"/>
      <c r="P80" s="117"/>
      <c r="Q80" s="117"/>
      <c r="R80" s="118"/>
      <c r="S80" s="118"/>
    </row>
    <row r="81" spans="2:20">
      <c r="B81" s="72"/>
      <c r="D81" s="26"/>
      <c r="J81" s="101"/>
      <c r="K81" s="30"/>
      <c r="O81" s="101"/>
      <c r="P81" s="101"/>
      <c r="Q81" s="101"/>
    </row>
    <row r="82" spans="2:20">
      <c r="B82" s="360" t="s">
        <v>301</v>
      </c>
      <c r="C82" s="360"/>
      <c r="D82" s="360"/>
      <c r="E82" s="360"/>
      <c r="F82" s="360"/>
      <c r="G82" s="360"/>
      <c r="H82" s="360"/>
      <c r="I82" s="360"/>
      <c r="J82" s="360"/>
      <c r="K82" s="360"/>
      <c r="L82" s="360"/>
      <c r="M82" s="360"/>
      <c r="N82" s="360"/>
      <c r="O82" s="360"/>
      <c r="P82" s="360"/>
      <c r="Q82" s="360"/>
      <c r="R82" s="360"/>
      <c r="S82" s="360"/>
    </row>
    <row r="83" spans="2:20">
      <c r="B83" s="360"/>
      <c r="C83" s="360"/>
      <c r="D83" s="360"/>
      <c r="E83" s="360"/>
      <c r="F83" s="360"/>
      <c r="G83" s="360"/>
      <c r="H83" s="360"/>
      <c r="I83" s="360"/>
      <c r="J83" s="360"/>
      <c r="K83" s="360"/>
      <c r="L83" s="360"/>
      <c r="M83" s="360"/>
      <c r="N83" s="360"/>
      <c r="O83" s="360"/>
      <c r="P83" s="360"/>
      <c r="Q83" s="360"/>
      <c r="R83" s="360"/>
      <c r="S83" s="360"/>
    </row>
    <row r="84" spans="2:20">
      <c r="B84" s="211"/>
      <c r="C84" s="102"/>
      <c r="D84" s="102"/>
      <c r="E84" s="102"/>
      <c r="F84" s="102"/>
      <c r="G84" s="102"/>
      <c r="H84" s="102"/>
      <c r="I84" s="102"/>
      <c r="J84" s="102"/>
      <c r="K84" s="102"/>
      <c r="L84" s="102"/>
      <c r="M84" s="102"/>
      <c r="N84" s="102"/>
      <c r="O84" s="102"/>
      <c r="P84" s="102"/>
      <c r="Q84" s="102"/>
      <c r="R84" s="102"/>
      <c r="S84" s="102"/>
    </row>
    <row r="85" spans="2:20">
      <c r="B85" s="164"/>
      <c r="D85" s="26"/>
      <c r="F85" s="43">
        <v>2020</v>
      </c>
      <c r="J85" s="101"/>
      <c r="K85" s="30"/>
      <c r="L85" s="27"/>
      <c r="O85" s="43">
        <v>2019</v>
      </c>
    </row>
    <row r="86" spans="2:20">
      <c r="D86" s="26"/>
      <c r="E86" s="26"/>
      <c r="F86" s="15"/>
      <c r="G86" s="96" t="s">
        <v>257</v>
      </c>
      <c r="H86" s="100"/>
      <c r="I86" s="100"/>
      <c r="J86" s="123"/>
      <c r="K86" s="123"/>
      <c r="L86" s="123"/>
      <c r="O86" s="15"/>
      <c r="P86" s="96" t="s">
        <v>257</v>
      </c>
      <c r="Q86" s="103"/>
      <c r="R86" s="100"/>
      <c r="S86" s="123"/>
      <c r="T86" s="123"/>
    </row>
    <row r="87" spans="2:20" ht="15" customHeight="1">
      <c r="B87" s="180" t="s">
        <v>140</v>
      </c>
      <c r="D87" s="26"/>
      <c r="E87" s="26"/>
      <c r="F87" s="15"/>
      <c r="G87" s="125" t="s">
        <v>258</v>
      </c>
      <c r="H87" s="126"/>
      <c r="I87" s="126"/>
      <c r="J87" s="123"/>
      <c r="K87" s="123"/>
      <c r="L87" s="123"/>
      <c r="M87" s="23" t="s">
        <v>140</v>
      </c>
      <c r="O87" s="15"/>
      <c r="P87" s="125" t="s">
        <v>258</v>
      </c>
      <c r="Q87" s="126"/>
      <c r="R87" s="126"/>
      <c r="S87" s="123"/>
      <c r="T87" s="123"/>
    </row>
    <row r="88" spans="2:20">
      <c r="B88" s="171" t="s">
        <v>245</v>
      </c>
      <c r="D88" s="26"/>
      <c r="E88" s="26"/>
      <c r="F88" s="213">
        <f>+F86+F87</f>
        <v>0</v>
      </c>
      <c r="K88" s="101"/>
      <c r="L88" s="30"/>
      <c r="M88" s="26" t="s">
        <v>246</v>
      </c>
      <c r="O88" s="213">
        <f>+O86+O87</f>
        <v>0</v>
      </c>
    </row>
    <row r="89" spans="2:20">
      <c r="B89" s="171"/>
      <c r="D89" s="26"/>
      <c r="E89" s="26"/>
      <c r="K89" s="101"/>
      <c r="L89" s="30"/>
      <c r="P89" s="101"/>
      <c r="Q89" s="101"/>
      <c r="R89" s="101"/>
    </row>
    <row r="90" spans="2:20">
      <c r="B90" s="168" t="s">
        <v>247</v>
      </c>
      <c r="D90" s="26"/>
      <c r="E90" s="26"/>
      <c r="F90" s="137" t="e">
        <f>+(O88-F88)/O88</f>
        <v>#DIV/0!</v>
      </c>
      <c r="G90" s="127" t="s">
        <v>248</v>
      </c>
      <c r="K90" s="101"/>
      <c r="L90" s="30"/>
      <c r="N90" s="101"/>
      <c r="O90" s="101"/>
    </row>
    <row r="92" spans="2:20">
      <c r="B92" s="72"/>
      <c r="D92" s="26"/>
      <c r="J92" s="101"/>
      <c r="K92" s="30"/>
      <c r="O92" s="101"/>
      <c r="P92" s="101"/>
    </row>
    <row r="93" spans="2:20">
      <c r="B93" s="72"/>
      <c r="D93" s="26"/>
      <c r="J93" s="101"/>
      <c r="K93" s="30"/>
      <c r="O93" s="101"/>
      <c r="P93" s="101"/>
    </row>
    <row r="94" spans="2:20">
      <c r="B94" s="72"/>
      <c r="D94" s="26"/>
      <c r="J94" s="101"/>
      <c r="K94" s="30"/>
      <c r="O94" s="101"/>
      <c r="P94" s="101"/>
    </row>
    <row r="95" spans="2:20">
      <c r="B95" s="72"/>
      <c r="D95" s="26"/>
      <c r="J95" s="101"/>
      <c r="K95" s="30"/>
      <c r="M95" s="101"/>
      <c r="N95" s="101"/>
    </row>
    <row r="108" ht="15" customHeight="1"/>
    <row r="109" ht="15" customHeight="1"/>
    <row r="110" ht="15" customHeight="1"/>
  </sheetData>
  <sheetProtection algorithmName="SHA-512" hashValue="13XeAQH/z52teZ3GuQ+nm8dzHK1MQmil/YmVnPelEB8quYII4ICueogPsXZf4h902PX8EYMdDfnkZPdeNMhtUQ==" saltValue="8tbWQY2uKsklcjfNOivgTw==" spinCount="100000" sheet="1" formatCells="0" formatColumns="0" formatRows="0" insertColumns="0" insertRows="0" insertHyperlinks="0" deleteColumns="0" deleteRows="0" sort="0" autoFilter="0" pivotTables="0"/>
  <mergeCells count="53">
    <mergeCell ref="D50:D51"/>
    <mergeCell ref="D43:D44"/>
    <mergeCell ref="E50:R50"/>
    <mergeCell ref="E51:N51"/>
    <mergeCell ref="D41:S41"/>
    <mergeCell ref="D48:S48"/>
    <mergeCell ref="D49:T49"/>
    <mergeCell ref="E43:S43"/>
    <mergeCell ref="E44:S44"/>
    <mergeCell ref="E45:S45"/>
    <mergeCell ref="D32:S32"/>
    <mergeCell ref="D37:S37"/>
    <mergeCell ref="D40:P40"/>
    <mergeCell ref="D33:S33"/>
    <mergeCell ref="D34:S34"/>
    <mergeCell ref="B11:S11"/>
    <mergeCell ref="G69:T69"/>
    <mergeCell ref="G72:T72"/>
    <mergeCell ref="D53:T53"/>
    <mergeCell ref="D27:S27"/>
    <mergeCell ref="D29:S29"/>
    <mergeCell ref="D28:S28"/>
    <mergeCell ref="D14:S14"/>
    <mergeCell ref="D15:O15"/>
    <mergeCell ref="D16:O16"/>
    <mergeCell ref="D26:S26"/>
    <mergeCell ref="D46:T46"/>
    <mergeCell ref="D42:T42"/>
    <mergeCell ref="D13:S13"/>
    <mergeCell ref="D21:T21"/>
    <mergeCell ref="D31:S31"/>
    <mergeCell ref="G62:Q62"/>
    <mergeCell ref="B57:S58"/>
    <mergeCell ref="B65:S66"/>
    <mergeCell ref="B82:S83"/>
    <mergeCell ref="B60:S60"/>
    <mergeCell ref="B59:S59"/>
    <mergeCell ref="E52:S52"/>
    <mergeCell ref="B3:S3"/>
    <mergeCell ref="E7:L7"/>
    <mergeCell ref="G76:T76"/>
    <mergeCell ref="G70:T70"/>
    <mergeCell ref="G71:T71"/>
    <mergeCell ref="G74:T74"/>
    <mergeCell ref="G75:T75"/>
    <mergeCell ref="G68:Q68"/>
    <mergeCell ref="B5:S5"/>
    <mergeCell ref="D36:S36"/>
    <mergeCell ref="D38:S38"/>
    <mergeCell ref="D19:S19"/>
    <mergeCell ref="D23:S23"/>
    <mergeCell ref="D24:G24"/>
    <mergeCell ref="G73:T73"/>
  </mergeCells>
  <conditionalFormatting sqref="M95 J79 O79 O92:O94 J92:J95 J85">
    <cfRule type="cellIs" priority="8" operator="greaterThan">
      <formula>0.4</formula>
    </cfRule>
  </conditionalFormatting>
  <conditionalFormatting sqref="J79 J92:J94">
    <cfRule type="expression" dxfId="5" priority="7">
      <formula>#REF!&gt;40%</formula>
    </cfRule>
  </conditionalFormatting>
  <conditionalFormatting sqref="N90 O81 J81 K88:K90 P89">
    <cfRule type="cellIs" priority="3" operator="greaterThan">
      <formula>0.4</formula>
    </cfRule>
  </conditionalFormatting>
  <hyperlinks>
    <hyperlink ref="B59:S59" location="'New Entity'!A1" display="&gt;If you were not in business during the 1 year period preceding 2/15/2020, but were in operation on 2/15/2020, use the calculator on the New Enitity tab"/>
    <hyperlink ref="B60:S60" location="'Seasonal Business'!A1" display="&gt;If you are a Seasonal Business, use the calculator on the Seasonal Business tab instead."/>
    <hyperlink ref="H24" location="'Addendum A-Affiliate'!A1" display="click here"/>
  </hyperlinks>
  <pageMargins left="0.25" right="0.25" top="0.75" bottom="0.75" header="0.3" footer="0.3"/>
  <pageSetup scale="61" fitToHeight="0" orientation="landscape" r:id="rId1"/>
  <headerFooter>
    <oddHeader xml:space="preserve">&amp;C&amp;14&amp;KFF0000
</oddHeader>
  </headerFooter>
  <rowBreaks count="2" manualBreakCount="2">
    <brk id="39" max="16383" man="1"/>
    <brk id="54"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 id="{048B3BB4-674F-4C81-809D-7CB7FEBC9416}">
            <xm:f>'Corps &amp; Non-Profits'!#REF!&gt;40%</xm:f>
            <x14:dxf>
              <font>
                <b/>
                <i val="0"/>
                <color rgb="FFFF0000"/>
              </font>
            </x14:dxf>
          </x14:cfRule>
          <xm:sqref>J81 K88:K89 J85</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C92"/>
  <sheetViews>
    <sheetView showGridLines="0" topLeftCell="A31" workbookViewId="0">
      <selection activeCell="P49" sqref="P49"/>
    </sheetView>
  </sheetViews>
  <sheetFormatPr defaultRowHeight="15"/>
  <cols>
    <col min="1" max="1" width="3.42578125" style="43" customWidth="1"/>
    <col min="2" max="2" width="4" style="72" customWidth="1"/>
    <col min="3" max="3" width="4.140625" style="26" customWidth="1"/>
    <col min="4" max="4" width="7.42578125" style="23" customWidth="1"/>
    <col min="5" max="5" width="10.85546875" style="23" customWidth="1"/>
    <col min="6" max="6" width="13.28515625" style="23" customWidth="1"/>
    <col min="7" max="9" width="9.140625" style="23"/>
    <col min="10" max="10" width="12.42578125" style="23" customWidth="1"/>
    <col min="11" max="11" width="11.85546875" style="23" customWidth="1"/>
    <col min="12" max="12" width="13.28515625" style="23" customWidth="1"/>
    <col min="13" max="13" width="7" style="23" customWidth="1"/>
    <col min="14" max="14" width="12" style="23" customWidth="1"/>
    <col min="15" max="15" width="11.85546875" style="23" customWidth="1"/>
    <col min="16" max="16" width="12.42578125" style="23" customWidth="1"/>
    <col min="17" max="17" width="9.140625" style="23" customWidth="1"/>
    <col min="18" max="18" width="9.140625" style="23"/>
    <col min="19" max="19" width="48.85546875" style="23" customWidth="1"/>
    <col min="20" max="16384" width="9.140625" style="23"/>
  </cols>
  <sheetData>
    <row r="1" spans="1:29">
      <c r="G1" s="56"/>
      <c r="H1" s="56"/>
      <c r="I1" s="56"/>
      <c r="J1" s="56"/>
      <c r="K1" s="56"/>
      <c r="L1" s="56"/>
      <c r="M1" s="56"/>
      <c r="N1" s="56"/>
    </row>
    <row r="3" spans="1:29" ht="18.75">
      <c r="B3" s="381" t="s">
        <v>219</v>
      </c>
      <c r="C3" s="381"/>
      <c r="D3" s="381"/>
      <c r="E3" s="381"/>
      <c r="F3" s="381"/>
      <c r="G3" s="381"/>
      <c r="H3" s="381"/>
      <c r="I3" s="381"/>
      <c r="J3" s="381"/>
      <c r="K3" s="381"/>
      <c r="L3" s="381"/>
      <c r="M3" s="381"/>
      <c r="N3" s="381"/>
      <c r="O3" s="381"/>
      <c r="P3" s="381"/>
      <c r="Q3" s="381"/>
      <c r="R3" s="381"/>
      <c r="S3" s="381"/>
    </row>
    <row r="4" spans="1:29" ht="9" customHeight="1">
      <c r="B4" s="164"/>
      <c r="C4" s="164"/>
      <c r="D4" s="104"/>
      <c r="E4" s="104"/>
      <c r="F4" s="104"/>
      <c r="G4" s="104"/>
      <c r="H4" s="104"/>
      <c r="I4" s="104"/>
      <c r="J4" s="104"/>
      <c r="K4" s="104"/>
      <c r="L4" s="104"/>
      <c r="M4" s="104"/>
      <c r="N4" s="104"/>
      <c r="O4" s="104"/>
      <c r="P4" s="104"/>
      <c r="Q4" s="104"/>
      <c r="R4" s="104"/>
      <c r="S4" s="104"/>
    </row>
    <row r="5" spans="1:29" ht="15" customHeight="1">
      <c r="B5" s="372" t="s">
        <v>127</v>
      </c>
      <c r="C5" s="372"/>
      <c r="D5" s="372"/>
      <c r="E5" s="372"/>
      <c r="F5" s="372"/>
      <c r="G5" s="372"/>
      <c r="H5" s="372"/>
      <c r="I5" s="372"/>
      <c r="J5" s="372"/>
      <c r="K5" s="372"/>
      <c r="L5" s="372"/>
      <c r="M5" s="372"/>
      <c r="N5" s="372"/>
      <c r="O5" s="372"/>
      <c r="P5" s="372"/>
      <c r="Q5" s="372"/>
      <c r="R5" s="372"/>
      <c r="S5" s="372"/>
    </row>
    <row r="6" spans="1:29">
      <c r="B6" s="164"/>
      <c r="C6" s="164"/>
      <c r="D6" s="104"/>
      <c r="E6" s="104"/>
      <c r="F6" s="104"/>
      <c r="G6" s="104"/>
      <c r="H6" s="104"/>
      <c r="I6" s="104"/>
      <c r="J6" s="104"/>
      <c r="K6" s="104"/>
      <c r="L6" s="104"/>
    </row>
    <row r="7" spans="1:29">
      <c r="B7" s="166" t="s">
        <v>6</v>
      </c>
      <c r="C7" s="164"/>
      <c r="D7" s="104"/>
      <c r="E7" s="405">
        <f>+Questions!E8</f>
        <v>0</v>
      </c>
      <c r="F7" s="405"/>
      <c r="G7" s="405"/>
      <c r="H7" s="405"/>
      <c r="I7" s="405"/>
      <c r="J7" s="405"/>
      <c r="K7" s="405"/>
      <c r="L7" s="405"/>
    </row>
    <row r="8" spans="1:29">
      <c r="B8" s="171"/>
    </row>
    <row r="9" spans="1:29" ht="18.75">
      <c r="B9" s="121" t="s">
        <v>238</v>
      </c>
      <c r="C9" s="119"/>
      <c r="D9" s="119"/>
      <c r="E9" s="129"/>
      <c r="F9" s="129"/>
      <c r="G9" s="129"/>
      <c r="H9" s="129"/>
      <c r="I9" s="129"/>
      <c r="J9" s="129"/>
      <c r="K9" s="129"/>
      <c r="L9" s="129"/>
      <c r="M9" s="118"/>
      <c r="N9" s="118"/>
      <c r="O9" s="118"/>
      <c r="P9" s="118"/>
      <c r="Q9" s="118"/>
      <c r="R9" s="118"/>
      <c r="S9" s="118"/>
    </row>
    <row r="10" spans="1:29">
      <c r="B10" s="208"/>
      <c r="C10" s="164"/>
      <c r="D10" s="164"/>
      <c r="E10" s="129"/>
      <c r="F10" s="129"/>
      <c r="G10" s="129"/>
      <c r="H10" s="129"/>
      <c r="I10" s="129"/>
      <c r="J10" s="129"/>
      <c r="K10" s="129"/>
      <c r="L10" s="129"/>
    </row>
    <row r="11" spans="1:29" ht="22.5" customHeight="1">
      <c r="B11" s="406" t="s">
        <v>242</v>
      </c>
      <c r="C11" s="407"/>
      <c r="D11" s="407"/>
      <c r="E11" s="407"/>
      <c r="F11" s="407"/>
      <c r="G11" s="407"/>
      <c r="H11" s="407"/>
      <c r="I11" s="407"/>
      <c r="J11" s="407"/>
      <c r="K11" s="407"/>
      <c r="L11" s="407"/>
      <c r="M11" s="407"/>
      <c r="N11" s="407"/>
      <c r="O11" s="407"/>
      <c r="P11" s="407"/>
      <c r="Q11" s="407"/>
      <c r="R11" s="407"/>
      <c r="S11" s="408"/>
    </row>
    <row r="12" spans="1:29" ht="12.75" customHeight="1"/>
    <row r="13" spans="1:29" ht="48">
      <c r="B13" s="249" t="s">
        <v>326</v>
      </c>
      <c r="C13" s="186" t="s">
        <v>327</v>
      </c>
      <c r="D13" s="390" t="s">
        <v>355</v>
      </c>
      <c r="E13" s="390"/>
      <c r="F13" s="390"/>
      <c r="G13" s="390"/>
      <c r="H13" s="390"/>
      <c r="I13" s="390"/>
      <c r="J13" s="390"/>
      <c r="K13" s="390"/>
      <c r="L13" s="390"/>
      <c r="M13" s="390"/>
      <c r="N13" s="390"/>
      <c r="O13" s="390"/>
      <c r="P13" s="390"/>
      <c r="Q13" s="390"/>
      <c r="R13" s="390"/>
      <c r="S13" s="390"/>
    </row>
    <row r="14" spans="1:29" ht="15" customHeight="1">
      <c r="A14" s="49"/>
      <c r="B14" s="204"/>
      <c r="C14" s="204"/>
      <c r="D14" s="409" t="s">
        <v>213</v>
      </c>
      <c r="E14" s="409"/>
      <c r="F14" s="409"/>
      <c r="G14" s="409"/>
      <c r="H14" s="409"/>
      <c r="I14" s="409"/>
      <c r="J14" s="409"/>
      <c r="K14" s="409"/>
      <c r="L14" s="409"/>
      <c r="M14" s="409"/>
      <c r="N14" s="409"/>
      <c r="O14" s="409"/>
      <c r="P14" s="409"/>
      <c r="Q14" s="409"/>
      <c r="R14" s="409"/>
      <c r="S14" s="409"/>
    </row>
    <row r="15" spans="1:29">
      <c r="B15" s="203" t="s">
        <v>41</v>
      </c>
      <c r="C15" s="187"/>
      <c r="D15" s="350" t="s">
        <v>377</v>
      </c>
      <c r="E15" s="351"/>
      <c r="F15" s="351"/>
      <c r="G15" s="351"/>
      <c r="H15" s="351"/>
      <c r="I15" s="351"/>
      <c r="J15" s="351"/>
      <c r="K15" s="351"/>
      <c r="L15" s="351"/>
      <c r="M15" s="351"/>
      <c r="N15" s="351"/>
      <c r="O15" s="351"/>
    </row>
    <row r="16" spans="1:29">
      <c r="B16" s="203" t="s">
        <v>41</v>
      </c>
      <c r="C16" s="187"/>
      <c r="D16" s="350" t="s">
        <v>136</v>
      </c>
      <c r="E16" s="351"/>
      <c r="F16" s="351"/>
      <c r="G16" s="351"/>
      <c r="H16" s="351"/>
      <c r="I16" s="351"/>
      <c r="J16" s="351"/>
      <c r="K16" s="351"/>
      <c r="L16" s="351"/>
      <c r="M16" s="351"/>
      <c r="N16" s="351"/>
      <c r="O16" s="351"/>
      <c r="V16" s="56"/>
      <c r="W16" s="56"/>
      <c r="X16" s="56"/>
      <c r="Y16" s="56"/>
      <c r="Z16" s="56"/>
      <c r="AA16" s="56"/>
      <c r="AB16" s="56"/>
      <c r="AC16" s="56"/>
    </row>
    <row r="17" spans="1:20">
      <c r="B17" s="203" t="s">
        <v>41</v>
      </c>
      <c r="C17" s="187"/>
      <c r="D17" s="193" t="s">
        <v>333</v>
      </c>
      <c r="E17" s="194"/>
      <c r="F17" s="194"/>
      <c r="G17" s="194"/>
      <c r="H17" s="194"/>
      <c r="I17" s="194"/>
      <c r="J17" s="194"/>
      <c r="K17" s="194"/>
      <c r="L17" s="194"/>
      <c r="M17" s="194"/>
      <c r="N17" s="194"/>
      <c r="O17" s="194"/>
      <c r="P17" s="194"/>
      <c r="Q17" s="194"/>
      <c r="R17" s="194"/>
      <c r="S17" s="194"/>
      <c r="T17" s="192"/>
    </row>
    <row r="18" spans="1:20">
      <c r="B18" s="203" t="s">
        <v>41</v>
      </c>
      <c r="C18" s="187"/>
      <c r="D18" s="193" t="s">
        <v>391</v>
      </c>
      <c r="E18" s="194"/>
      <c r="F18" s="194"/>
      <c r="G18" s="194"/>
      <c r="H18" s="194"/>
      <c r="I18" s="194"/>
      <c r="J18" s="194"/>
      <c r="K18" s="194"/>
      <c r="L18" s="194"/>
      <c r="M18" s="194"/>
      <c r="N18" s="194"/>
      <c r="O18" s="194"/>
      <c r="P18" s="194"/>
      <c r="Q18" s="194"/>
      <c r="R18" s="194"/>
      <c r="S18" s="194"/>
      <c r="T18" s="192"/>
    </row>
    <row r="19" spans="1:20">
      <c r="B19" s="204"/>
      <c r="C19" s="204"/>
      <c r="D19" s="194"/>
      <c r="E19" s="194"/>
      <c r="F19" s="194"/>
      <c r="G19" s="194"/>
      <c r="H19" s="194"/>
      <c r="I19" s="194"/>
      <c r="J19" s="194"/>
      <c r="K19" s="194"/>
      <c r="L19" s="194"/>
      <c r="M19" s="194"/>
      <c r="N19" s="194"/>
      <c r="O19" s="194"/>
      <c r="P19" s="194"/>
      <c r="Q19" s="194"/>
      <c r="R19" s="194"/>
      <c r="S19" s="194"/>
      <c r="T19" s="192"/>
    </row>
    <row r="20" spans="1:20" s="56" customFormat="1" ht="15" customHeight="1">
      <c r="A20" s="49"/>
      <c r="B20" s="204"/>
      <c r="C20" s="204"/>
      <c r="D20" s="396" t="s">
        <v>239</v>
      </c>
      <c r="E20" s="396"/>
      <c r="F20" s="396"/>
      <c r="G20" s="396"/>
      <c r="H20" s="396"/>
      <c r="I20" s="396"/>
      <c r="J20" s="396"/>
      <c r="K20" s="396"/>
      <c r="L20" s="396"/>
      <c r="M20" s="396"/>
      <c r="N20" s="396"/>
      <c r="O20" s="396"/>
      <c r="P20" s="396"/>
      <c r="Q20" s="396"/>
      <c r="R20" s="396"/>
      <c r="S20" s="396"/>
      <c r="T20" s="173"/>
    </row>
    <row r="21" spans="1:20" s="56" customFormat="1" ht="15" customHeight="1">
      <c r="A21" s="49"/>
      <c r="B21" s="203" t="str">
        <f>IF(Questions!S20="No","Yes","No")</f>
        <v>No</v>
      </c>
      <c r="C21" s="187"/>
      <c r="D21" s="131" t="s">
        <v>240</v>
      </c>
      <c r="E21" s="177"/>
      <c r="F21" s="177"/>
      <c r="G21" s="177"/>
      <c r="H21" s="177"/>
      <c r="I21" s="177"/>
      <c r="J21" s="177"/>
      <c r="K21" s="177"/>
      <c r="L21" s="177"/>
      <c r="M21" s="177"/>
      <c r="N21" s="177"/>
      <c r="O21" s="177"/>
      <c r="P21" s="177"/>
      <c r="Q21" s="177"/>
      <c r="R21" s="177"/>
      <c r="S21" s="177"/>
      <c r="T21" s="173"/>
    </row>
    <row r="22" spans="1:20">
      <c r="B22" s="205" t="str">
        <f>IF(Questions!S20="No","Yes","No")</f>
        <v>No</v>
      </c>
      <c r="C22" s="189"/>
      <c r="D22" s="392" t="s">
        <v>299</v>
      </c>
      <c r="E22" s="393"/>
      <c r="F22" s="393"/>
      <c r="G22" s="393"/>
      <c r="H22" s="393"/>
      <c r="I22" s="393"/>
      <c r="J22" s="393"/>
      <c r="K22" s="393"/>
      <c r="L22" s="393"/>
      <c r="M22" s="393"/>
      <c r="N22" s="393"/>
      <c r="O22" s="393"/>
      <c r="P22" s="393"/>
      <c r="Q22" s="393"/>
      <c r="R22" s="393"/>
      <c r="S22" s="393"/>
      <c r="T22" s="393"/>
    </row>
    <row r="23" spans="1:20">
      <c r="B23" s="204"/>
      <c r="C23" s="204"/>
      <c r="D23" s="194"/>
      <c r="E23" s="194"/>
      <c r="F23" s="194"/>
      <c r="G23" s="194"/>
      <c r="H23" s="194"/>
      <c r="I23" s="194"/>
      <c r="J23" s="194"/>
      <c r="K23" s="194"/>
      <c r="L23" s="194"/>
      <c r="M23" s="194"/>
      <c r="N23" s="194"/>
      <c r="O23" s="194"/>
      <c r="P23" s="194"/>
      <c r="Q23" s="194"/>
      <c r="R23" s="194"/>
      <c r="S23" s="194"/>
      <c r="T23" s="192"/>
    </row>
    <row r="24" spans="1:20">
      <c r="B24" s="204"/>
      <c r="C24" s="204"/>
      <c r="D24" s="396" t="s">
        <v>375</v>
      </c>
      <c r="E24" s="396"/>
      <c r="F24" s="396"/>
      <c r="G24" s="396"/>
      <c r="H24" s="396"/>
      <c r="I24" s="396"/>
      <c r="J24" s="396"/>
      <c r="K24" s="396"/>
      <c r="L24" s="396"/>
      <c r="M24" s="396"/>
      <c r="N24" s="396"/>
      <c r="O24" s="396"/>
      <c r="P24" s="396"/>
      <c r="Q24" s="396"/>
      <c r="R24" s="396"/>
      <c r="S24" s="396"/>
      <c r="T24" s="184"/>
    </row>
    <row r="25" spans="1:20">
      <c r="B25" s="203" t="str">
        <f>IF(Questions!S34="Yes","Yes","No")</f>
        <v>No</v>
      </c>
      <c r="C25" s="187"/>
      <c r="D25" s="403" t="s">
        <v>403</v>
      </c>
      <c r="E25" s="404"/>
      <c r="F25" s="404"/>
      <c r="G25" s="404"/>
      <c r="H25" s="234" t="s">
        <v>360</v>
      </c>
      <c r="I25" s="182"/>
      <c r="J25" s="182"/>
      <c r="K25" s="182"/>
      <c r="L25" s="182"/>
      <c r="M25" s="182"/>
      <c r="N25" s="182"/>
      <c r="O25" s="182"/>
      <c r="P25" s="182"/>
      <c r="Q25" s="182"/>
      <c r="R25" s="182"/>
      <c r="S25" s="182"/>
      <c r="T25" s="184"/>
    </row>
    <row r="26" spans="1:20">
      <c r="B26" s="204"/>
      <c r="C26" s="204"/>
      <c r="D26" s="194"/>
      <c r="E26" s="194"/>
      <c r="F26" s="194"/>
      <c r="G26" s="194"/>
      <c r="H26" s="194"/>
      <c r="I26" s="194"/>
      <c r="J26" s="194"/>
      <c r="K26" s="194"/>
      <c r="L26" s="194"/>
      <c r="M26" s="194"/>
      <c r="N26" s="194"/>
      <c r="O26" s="194"/>
      <c r="P26" s="194"/>
      <c r="Q26" s="194"/>
      <c r="R26" s="194"/>
      <c r="S26" s="194"/>
      <c r="T26" s="192"/>
    </row>
    <row r="27" spans="1:20">
      <c r="B27" s="204"/>
      <c r="C27" s="204"/>
      <c r="D27" s="396" t="s">
        <v>214</v>
      </c>
      <c r="E27" s="396"/>
      <c r="F27" s="396"/>
      <c r="G27" s="396"/>
      <c r="H27" s="396"/>
      <c r="I27" s="396"/>
      <c r="J27" s="396"/>
      <c r="K27" s="396"/>
      <c r="L27" s="396"/>
      <c r="M27" s="396"/>
      <c r="N27" s="396"/>
      <c r="O27" s="396"/>
      <c r="P27" s="396"/>
      <c r="Q27" s="396"/>
      <c r="R27" s="396"/>
      <c r="S27" s="396"/>
    </row>
    <row r="28" spans="1:20" ht="30.75" customHeight="1">
      <c r="B28" s="203" t="str">
        <f>IF(Questions!S32="Yes","Yes","No")</f>
        <v>No</v>
      </c>
      <c r="C28" s="187"/>
      <c r="D28" s="347" t="s">
        <v>197</v>
      </c>
      <c r="E28" s="412"/>
      <c r="F28" s="412"/>
      <c r="G28" s="412"/>
      <c r="H28" s="412"/>
      <c r="I28" s="412"/>
      <c r="J28" s="412"/>
      <c r="K28" s="412"/>
      <c r="L28" s="412"/>
      <c r="M28" s="412"/>
      <c r="N28" s="412"/>
      <c r="O28" s="412"/>
      <c r="P28" s="412"/>
      <c r="Q28" s="412"/>
      <c r="R28" s="412"/>
      <c r="S28" s="412"/>
      <c r="T28" s="195"/>
    </row>
    <row r="29" spans="1:20" ht="29.25" customHeight="1">
      <c r="B29" s="203" t="str">
        <f>IF(Questions!S32="Yes","Yes","No")</f>
        <v>No</v>
      </c>
      <c r="C29" s="187"/>
      <c r="D29" s="347" t="s">
        <v>196</v>
      </c>
      <c r="E29" s="412"/>
      <c r="F29" s="412"/>
      <c r="G29" s="412"/>
      <c r="H29" s="412"/>
      <c r="I29" s="412"/>
      <c r="J29" s="412"/>
      <c r="K29" s="412"/>
      <c r="L29" s="412"/>
      <c r="M29" s="412"/>
      <c r="N29" s="412"/>
      <c r="O29" s="412"/>
      <c r="P29" s="412"/>
      <c r="Q29" s="412"/>
      <c r="R29" s="412"/>
      <c r="S29" s="412"/>
      <c r="T29" s="195"/>
    </row>
    <row r="30" spans="1:20" ht="42.75" customHeight="1">
      <c r="B30" s="203" t="str">
        <f>IF(Questions!S32="Yes","Yes","No")</f>
        <v>No</v>
      </c>
      <c r="C30" s="187"/>
      <c r="D30" s="410" t="s">
        <v>209</v>
      </c>
      <c r="E30" s="411"/>
      <c r="F30" s="411"/>
      <c r="G30" s="411"/>
      <c r="H30" s="411"/>
      <c r="I30" s="411"/>
      <c r="J30" s="411"/>
      <c r="K30" s="411"/>
      <c r="L30" s="411"/>
      <c r="M30" s="411"/>
      <c r="N30" s="411"/>
      <c r="O30" s="411"/>
      <c r="P30" s="411"/>
      <c r="Q30" s="411"/>
      <c r="R30" s="411"/>
      <c r="S30" s="411"/>
      <c r="T30" s="197"/>
    </row>
    <row r="31" spans="1:20" ht="14.25" customHeight="1">
      <c r="B31" s="204"/>
      <c r="C31" s="204"/>
      <c r="D31" s="174"/>
      <c r="E31" s="174"/>
      <c r="F31" s="174"/>
      <c r="G31" s="174"/>
      <c r="H31" s="174"/>
      <c r="I31" s="174"/>
      <c r="J31" s="174"/>
      <c r="K31" s="174"/>
      <c r="L31" s="174"/>
      <c r="M31" s="174"/>
      <c r="N31" s="174"/>
      <c r="O31" s="174"/>
      <c r="P31" s="174"/>
      <c r="Q31" s="174"/>
      <c r="R31" s="174"/>
      <c r="S31" s="174"/>
    </row>
    <row r="32" spans="1:20" ht="14.25" customHeight="1">
      <c r="B32" s="204"/>
      <c r="C32" s="204"/>
      <c r="D32" s="447" t="s">
        <v>331</v>
      </c>
      <c r="E32" s="447"/>
      <c r="F32" s="447"/>
      <c r="G32" s="447"/>
      <c r="H32" s="447"/>
      <c r="I32" s="447"/>
      <c r="J32" s="447"/>
      <c r="K32" s="447"/>
      <c r="L32" s="447"/>
      <c r="M32" s="447"/>
      <c r="N32" s="447"/>
      <c r="O32" s="447"/>
      <c r="P32" s="447"/>
      <c r="Q32" s="447"/>
      <c r="R32" s="447"/>
      <c r="S32" s="447"/>
    </row>
    <row r="33" spans="1:20">
      <c r="B33" s="204"/>
      <c r="C33" s="204"/>
      <c r="D33" s="409" t="s">
        <v>330</v>
      </c>
      <c r="E33" s="409"/>
      <c r="F33" s="409"/>
      <c r="G33" s="409"/>
      <c r="H33" s="409"/>
      <c r="I33" s="409"/>
      <c r="J33" s="409"/>
      <c r="K33" s="409"/>
      <c r="L33" s="409"/>
      <c r="M33" s="409"/>
      <c r="N33" s="409"/>
      <c r="O33" s="409"/>
      <c r="P33" s="409"/>
      <c r="Q33" s="409"/>
      <c r="R33" s="409"/>
      <c r="S33" s="409"/>
    </row>
    <row r="34" spans="1:20" s="61" customFormat="1">
      <c r="A34" s="62"/>
      <c r="B34" s="205" t="str">
        <f>IF(AND(OR(Questions!S18=2020,Questions!S28="Yes"),Questions!S16="no"),"Yes","No")</f>
        <v>No</v>
      </c>
      <c r="C34" s="187"/>
      <c r="D34" s="347" t="s">
        <v>297</v>
      </c>
      <c r="E34" s="412"/>
      <c r="F34" s="412"/>
      <c r="G34" s="412"/>
      <c r="H34" s="412"/>
      <c r="I34" s="412"/>
      <c r="J34" s="412"/>
      <c r="K34" s="412"/>
      <c r="L34" s="412"/>
      <c r="M34" s="412"/>
      <c r="N34" s="412"/>
      <c r="O34" s="412"/>
      <c r="P34" s="412"/>
      <c r="Q34" s="412"/>
      <c r="R34" s="412"/>
      <c r="S34" s="412"/>
    </row>
    <row r="35" spans="1:20" ht="14.25" customHeight="1">
      <c r="B35" s="205" t="str">
        <f>IF(AND(OR(Questions!S18=2020,Questions!S28="Yes"),Questions!S16="no"),"Yes","No")</f>
        <v>No</v>
      </c>
      <c r="C35" s="187"/>
      <c r="D35" s="347" t="s">
        <v>410</v>
      </c>
      <c r="E35" s="412"/>
      <c r="F35" s="412"/>
      <c r="G35" s="412"/>
      <c r="H35" s="412"/>
      <c r="I35" s="412"/>
      <c r="J35" s="412"/>
      <c r="K35" s="412"/>
      <c r="L35" s="412"/>
      <c r="M35" s="412"/>
      <c r="N35" s="412"/>
      <c r="O35" s="412"/>
      <c r="P35" s="412"/>
      <c r="Q35" s="412"/>
      <c r="R35" s="412"/>
      <c r="S35" s="412"/>
    </row>
    <row r="36" spans="1:20" ht="14.25" customHeight="1">
      <c r="B36" s="204"/>
      <c r="C36" s="204"/>
      <c r="D36" s="174"/>
      <c r="E36" s="174"/>
      <c r="F36" s="174"/>
      <c r="G36" s="174"/>
      <c r="H36" s="174"/>
      <c r="I36" s="174"/>
      <c r="J36" s="174"/>
      <c r="K36" s="174"/>
      <c r="L36" s="174"/>
      <c r="M36" s="174"/>
      <c r="N36" s="174"/>
      <c r="O36" s="174"/>
      <c r="P36" s="174"/>
      <c r="Q36" s="174"/>
      <c r="R36" s="174"/>
      <c r="S36" s="174"/>
    </row>
    <row r="37" spans="1:20">
      <c r="B37" s="204"/>
      <c r="C37" s="204"/>
      <c r="D37" s="349" t="s">
        <v>324</v>
      </c>
      <c r="E37" s="349"/>
      <c r="F37" s="349"/>
      <c r="G37" s="349"/>
      <c r="H37" s="349"/>
      <c r="I37" s="349"/>
      <c r="J37" s="349"/>
      <c r="K37" s="349"/>
      <c r="L37" s="349"/>
      <c r="M37" s="349"/>
      <c r="N37" s="349"/>
      <c r="O37" s="349"/>
      <c r="P37" s="349"/>
      <c r="Q37" s="349"/>
      <c r="R37" s="349"/>
      <c r="S37" s="349"/>
    </row>
    <row r="38" spans="1:20" s="61" customFormat="1">
      <c r="A38" s="62"/>
      <c r="B38" s="205" t="str">
        <f>IF(AND(OR(Questions!S20="No",Questions!S22="12 months preceding your loan date"),Questions!S16="no"),"Yes","No")</f>
        <v>No</v>
      </c>
      <c r="C38" s="187"/>
      <c r="D38" s="347" t="s">
        <v>297</v>
      </c>
      <c r="E38" s="412"/>
      <c r="F38" s="412"/>
      <c r="G38" s="412"/>
      <c r="H38" s="412"/>
      <c r="I38" s="412"/>
      <c r="J38" s="412"/>
      <c r="K38" s="412"/>
      <c r="L38" s="412"/>
      <c r="M38" s="412"/>
      <c r="N38" s="412"/>
      <c r="O38" s="412"/>
      <c r="P38" s="412"/>
      <c r="Q38" s="412"/>
      <c r="R38" s="412"/>
      <c r="S38" s="412"/>
    </row>
    <row r="39" spans="1:20" ht="14.25" customHeight="1">
      <c r="B39" s="205" t="str">
        <f>IF(AND(OR(Questions!S20="No",Questions!S22="12 months preceding your loan date"),Questions!S16="no"),"Yes","No")</f>
        <v>No</v>
      </c>
      <c r="C39" s="187"/>
      <c r="D39" s="347" t="s">
        <v>329</v>
      </c>
      <c r="E39" s="412"/>
      <c r="F39" s="412"/>
      <c r="G39" s="412"/>
      <c r="H39" s="412"/>
      <c r="I39" s="412"/>
      <c r="J39" s="412"/>
      <c r="K39" s="412"/>
      <c r="L39" s="412"/>
      <c r="M39" s="412"/>
      <c r="N39" s="412"/>
      <c r="O39" s="412"/>
      <c r="P39" s="412"/>
      <c r="Q39" s="412"/>
      <c r="R39" s="412"/>
      <c r="S39" s="412"/>
    </row>
    <row r="40" spans="1:20" ht="14.25" customHeight="1">
      <c r="B40" s="204"/>
      <c r="C40" s="204"/>
      <c r="D40" s="174"/>
      <c r="E40" s="174"/>
      <c r="F40" s="174"/>
      <c r="G40" s="174"/>
      <c r="H40" s="174"/>
      <c r="I40" s="174"/>
      <c r="J40" s="174"/>
      <c r="K40" s="174"/>
      <c r="L40" s="174"/>
      <c r="M40" s="174"/>
      <c r="N40" s="174"/>
      <c r="O40" s="174"/>
      <c r="P40" s="174"/>
      <c r="Q40" s="174"/>
      <c r="R40" s="174"/>
      <c r="S40" s="174"/>
    </row>
    <row r="41" spans="1:20" ht="14.25" customHeight="1">
      <c r="B41" s="204"/>
      <c r="C41" s="204"/>
      <c r="D41" s="448" t="s">
        <v>332</v>
      </c>
      <c r="E41" s="448"/>
      <c r="F41" s="448"/>
      <c r="G41" s="448"/>
      <c r="H41" s="448"/>
      <c r="I41" s="448"/>
      <c r="J41" s="448"/>
      <c r="K41" s="448"/>
      <c r="L41" s="448"/>
      <c r="M41" s="448"/>
      <c r="N41" s="448"/>
      <c r="O41" s="448"/>
      <c r="P41" s="448"/>
      <c r="Q41" s="196"/>
      <c r="R41" s="196"/>
      <c r="S41" s="196"/>
    </row>
    <row r="42" spans="1:20">
      <c r="B42" s="204"/>
      <c r="C42" s="204"/>
      <c r="D42" s="409" t="s">
        <v>330</v>
      </c>
      <c r="E42" s="409"/>
      <c r="F42" s="409"/>
      <c r="G42" s="409"/>
      <c r="H42" s="409"/>
      <c r="I42" s="409"/>
      <c r="J42" s="409"/>
      <c r="K42" s="409"/>
      <c r="L42" s="409"/>
      <c r="M42" s="409"/>
      <c r="N42" s="409"/>
      <c r="O42" s="409"/>
      <c r="P42" s="409"/>
      <c r="Q42" s="409"/>
      <c r="R42" s="409"/>
      <c r="S42" s="409"/>
    </row>
    <row r="43" spans="1:20" s="327" customFormat="1">
      <c r="A43" s="324"/>
      <c r="B43" s="326"/>
      <c r="C43" s="326"/>
      <c r="D43" s="399" t="s">
        <v>376</v>
      </c>
      <c r="E43" s="399"/>
      <c r="F43" s="399"/>
      <c r="G43" s="399"/>
      <c r="H43" s="399"/>
      <c r="I43" s="399"/>
      <c r="J43" s="399"/>
      <c r="K43" s="399"/>
      <c r="L43" s="399"/>
      <c r="M43" s="399"/>
      <c r="N43" s="399"/>
      <c r="O43" s="399"/>
      <c r="P43" s="399"/>
      <c r="Q43" s="399"/>
      <c r="R43" s="399"/>
      <c r="S43" s="399"/>
      <c r="T43" s="399"/>
    </row>
    <row r="44" spans="1:20" s="56" customFormat="1">
      <c r="A44" s="49"/>
      <c r="B44" s="206" t="str">
        <f>IF(AND(OR(Questions!S18=2020,Questions!S28="Yes"),Questions!S16="Yes"),"Yes","No")</f>
        <v>No</v>
      </c>
      <c r="C44" s="191"/>
      <c r="D44" s="254"/>
      <c r="E44" s="401" t="s">
        <v>363</v>
      </c>
      <c r="F44" s="401"/>
      <c r="G44" s="401"/>
      <c r="H44" s="401"/>
      <c r="I44" s="401"/>
      <c r="J44" s="401"/>
      <c r="K44" s="401"/>
      <c r="L44" s="401"/>
      <c r="M44" s="401"/>
      <c r="N44" s="401"/>
      <c r="O44" s="401"/>
      <c r="P44" s="401"/>
      <c r="Q44" s="401"/>
      <c r="R44" s="401"/>
      <c r="S44" s="401"/>
      <c r="T44" s="401"/>
    </row>
    <row r="45" spans="1:20" s="56" customFormat="1">
      <c r="A45" s="49"/>
      <c r="B45" s="206" t="str">
        <f>IF(AND(OR(Questions!S18=2020,Questions!S28="Yes"),Questions!S16="Yes"),"Yes","No")</f>
        <v>No</v>
      </c>
      <c r="C45" s="191"/>
      <c r="D45" s="255" t="s">
        <v>216</v>
      </c>
      <c r="E45" s="401" t="s">
        <v>310</v>
      </c>
      <c r="F45" s="401"/>
      <c r="G45" s="401"/>
      <c r="H45" s="401"/>
      <c r="I45" s="401"/>
      <c r="J45" s="401"/>
      <c r="K45" s="401"/>
      <c r="L45" s="401"/>
      <c r="M45" s="401"/>
      <c r="N45" s="401"/>
      <c r="O45" s="401"/>
      <c r="P45" s="401"/>
      <c r="Q45" s="401"/>
      <c r="R45" s="401"/>
      <c r="S45" s="401"/>
      <c r="T45" s="401"/>
    </row>
    <row r="46" spans="1:20" s="56" customFormat="1">
      <c r="A46" s="49"/>
      <c r="B46" s="206" t="str">
        <f>IF(AND(OR(Questions!S18=2020,Questions!S28="Yes"),Questions!S16="Yes"),"Yes","No")</f>
        <v>No</v>
      </c>
      <c r="C46" s="191"/>
      <c r="D46" s="255" t="s">
        <v>216</v>
      </c>
      <c r="E46" s="401" t="s">
        <v>390</v>
      </c>
      <c r="F46" s="401"/>
      <c r="G46" s="401"/>
      <c r="H46" s="401"/>
      <c r="I46" s="401"/>
      <c r="J46" s="401"/>
      <c r="K46" s="401"/>
      <c r="L46" s="401"/>
      <c r="M46" s="401"/>
      <c r="N46" s="401"/>
      <c r="O46" s="401"/>
      <c r="P46" s="401"/>
      <c r="Q46" s="401"/>
      <c r="R46" s="401"/>
      <c r="S46" s="401"/>
      <c r="T46" s="256"/>
    </row>
    <row r="47" spans="1:20" s="56" customFormat="1" ht="32.25" customHeight="1">
      <c r="A47" s="49"/>
      <c r="B47" s="206" t="str">
        <f>IF(AND(OR(Questions!S18=2020,Questions!S28="Yes"),Questions!S16="Yes"),"Yes","No")</f>
        <v>No</v>
      </c>
      <c r="C47" s="188"/>
      <c r="D47" s="253" t="s">
        <v>215</v>
      </c>
      <c r="E47" s="391" t="s">
        <v>385</v>
      </c>
      <c r="F47" s="391"/>
      <c r="G47" s="391"/>
      <c r="H47" s="391"/>
      <c r="I47" s="391"/>
      <c r="J47" s="391"/>
      <c r="K47" s="391"/>
      <c r="L47" s="391"/>
      <c r="M47" s="391"/>
      <c r="N47" s="391"/>
      <c r="O47" s="391"/>
      <c r="P47" s="391"/>
      <c r="Q47" s="391"/>
      <c r="R47" s="391"/>
      <c r="S47" s="391"/>
      <c r="T47" s="391"/>
    </row>
    <row r="48" spans="1:20" ht="15" customHeight="1">
      <c r="B48" s="205" t="str">
        <f>IF(AND(OR(Questions!S18=2020,Questions!S28="Yes"),Questions!S16="Yes"),"Yes","No")</f>
        <v>No</v>
      </c>
      <c r="C48" s="189"/>
      <c r="D48" s="347" t="s">
        <v>427</v>
      </c>
      <c r="E48" s="348"/>
      <c r="F48" s="348"/>
      <c r="G48" s="348"/>
      <c r="H48" s="348"/>
      <c r="I48" s="348"/>
      <c r="J48" s="348"/>
      <c r="K48" s="348"/>
      <c r="L48" s="348"/>
      <c r="M48" s="348"/>
      <c r="N48" s="348"/>
      <c r="O48" s="348"/>
      <c r="P48" s="348"/>
      <c r="Q48" s="348"/>
      <c r="R48" s="348"/>
      <c r="S48" s="348"/>
      <c r="T48" s="348"/>
    </row>
    <row r="49" spans="1:20" ht="14.25" customHeight="1">
      <c r="B49" s="204"/>
      <c r="C49" s="204"/>
      <c r="D49" s="174"/>
      <c r="E49" s="174"/>
      <c r="F49" s="174"/>
      <c r="G49" s="174"/>
      <c r="H49" s="174"/>
      <c r="I49" s="174"/>
      <c r="J49" s="174"/>
      <c r="K49" s="174"/>
      <c r="L49" s="174"/>
      <c r="M49" s="174"/>
      <c r="N49" s="174"/>
      <c r="O49" s="174"/>
      <c r="P49" s="174"/>
      <c r="Q49" s="174"/>
      <c r="R49" s="174"/>
      <c r="S49" s="174"/>
    </row>
    <row r="50" spans="1:20">
      <c r="B50" s="204"/>
      <c r="C50" s="204"/>
      <c r="D50" s="349" t="s">
        <v>324</v>
      </c>
      <c r="E50" s="349"/>
      <c r="F50" s="349"/>
      <c r="G50" s="349"/>
      <c r="H50" s="349"/>
      <c r="I50" s="349"/>
      <c r="J50" s="349"/>
      <c r="K50" s="349"/>
      <c r="L50" s="349"/>
      <c r="M50" s="349"/>
      <c r="N50" s="349"/>
      <c r="O50" s="349"/>
      <c r="P50" s="349"/>
      <c r="Q50" s="349"/>
      <c r="R50" s="349"/>
      <c r="S50" s="349"/>
    </row>
    <row r="51" spans="1:20" s="56" customFormat="1">
      <c r="A51" s="49"/>
      <c r="B51" s="204"/>
      <c r="C51" s="204"/>
      <c r="D51" s="402" t="s">
        <v>376</v>
      </c>
      <c r="E51" s="402"/>
      <c r="F51" s="402"/>
      <c r="G51" s="402"/>
      <c r="H51" s="402"/>
      <c r="I51" s="402"/>
      <c r="J51" s="402"/>
      <c r="K51" s="402"/>
      <c r="L51" s="402"/>
      <c r="M51" s="402"/>
      <c r="N51" s="402"/>
      <c r="O51" s="402"/>
      <c r="P51" s="402"/>
      <c r="Q51" s="402"/>
      <c r="R51" s="402"/>
      <c r="S51" s="402"/>
      <c r="T51" s="402"/>
    </row>
    <row r="52" spans="1:20" s="56" customFormat="1" ht="15" customHeight="1">
      <c r="A52" s="49"/>
      <c r="B52" s="206" t="str">
        <f>IF(AND(OR(Questions!S20="No",Questions!S22="12 months preceding your loan date"),Questions!S16="Yes"),"Yes","No")</f>
        <v>No</v>
      </c>
      <c r="C52" s="191"/>
      <c r="D52" s="254"/>
      <c r="E52" s="401" t="s">
        <v>363</v>
      </c>
      <c r="F52" s="401"/>
      <c r="G52" s="401"/>
      <c r="H52" s="401"/>
      <c r="I52" s="401"/>
      <c r="J52" s="401"/>
      <c r="K52" s="401"/>
      <c r="L52" s="401"/>
      <c r="M52" s="401"/>
      <c r="N52" s="401"/>
      <c r="O52" s="401"/>
      <c r="P52" s="401"/>
      <c r="Q52" s="401"/>
      <c r="R52" s="401"/>
      <c r="S52" s="401"/>
      <c r="T52" s="401"/>
    </row>
    <row r="53" spans="1:20" s="56" customFormat="1">
      <c r="A53" s="49"/>
      <c r="B53" s="206" t="str">
        <f>IF(AND(OR(Questions!S20="No",Questions!S22="12 months preceding your loan date"),Questions!S16="Yes"),"Yes","No")</f>
        <v>No</v>
      </c>
      <c r="C53" s="191"/>
      <c r="D53" s="255" t="s">
        <v>216</v>
      </c>
      <c r="E53" s="401" t="s">
        <v>310</v>
      </c>
      <c r="F53" s="401"/>
      <c r="G53" s="401"/>
      <c r="H53" s="401"/>
      <c r="I53" s="401"/>
      <c r="J53" s="401"/>
      <c r="K53" s="401"/>
      <c r="L53" s="401"/>
      <c r="M53" s="401"/>
      <c r="N53" s="401"/>
      <c r="O53" s="401"/>
      <c r="P53" s="401"/>
      <c r="Q53" s="401"/>
      <c r="R53" s="401"/>
      <c r="S53" s="401"/>
      <c r="T53" s="401"/>
    </row>
    <row r="54" spans="1:20" s="56" customFormat="1" ht="15" customHeight="1">
      <c r="A54" s="49"/>
      <c r="B54" s="206" t="str">
        <f>IF(AND(OR(Questions!S18=2020,Questions!S28="Yes"),Questions!S16="Yes"),"Yes","No")</f>
        <v>No</v>
      </c>
      <c r="C54" s="191"/>
      <c r="D54" s="255" t="s">
        <v>216</v>
      </c>
      <c r="E54" s="401" t="s">
        <v>390</v>
      </c>
      <c r="F54" s="401"/>
      <c r="G54" s="401"/>
      <c r="H54" s="401"/>
      <c r="I54" s="401"/>
      <c r="J54" s="401"/>
      <c r="K54" s="401"/>
      <c r="L54" s="401"/>
      <c r="M54" s="401"/>
      <c r="N54" s="401"/>
      <c r="O54" s="401"/>
      <c r="P54" s="401"/>
      <c r="Q54" s="401"/>
      <c r="R54" s="401"/>
      <c r="S54" s="401"/>
      <c r="T54" s="256"/>
    </row>
    <row r="55" spans="1:20" s="56" customFormat="1" ht="30.75" customHeight="1">
      <c r="A55" s="49"/>
      <c r="B55" s="206" t="str">
        <f>IF(AND(OR(Questions!S20="No",Questions!S22="12 months preceding your loan date"),Questions!S16="Yes"),"Yes","No")</f>
        <v>No</v>
      </c>
      <c r="C55" s="188"/>
      <c r="D55" s="253" t="s">
        <v>215</v>
      </c>
      <c r="E55" s="391" t="s">
        <v>385</v>
      </c>
      <c r="F55" s="391"/>
      <c r="G55" s="391"/>
      <c r="H55" s="391"/>
      <c r="I55" s="391"/>
      <c r="J55" s="391"/>
      <c r="K55" s="391"/>
      <c r="L55" s="391"/>
      <c r="M55" s="391"/>
      <c r="N55" s="391"/>
      <c r="O55" s="391"/>
      <c r="P55" s="391"/>
      <c r="Q55" s="391"/>
      <c r="R55" s="391"/>
      <c r="S55" s="391"/>
      <c r="T55" s="391"/>
    </row>
    <row r="56" spans="1:20" ht="15" customHeight="1">
      <c r="B56" s="205" t="str">
        <f>IF(AND(OR(Questions!S20="No",Questions!S22="12 months preceding your loan date"),Questions!S16="Yes"),"Yes","No")</f>
        <v>No</v>
      </c>
      <c r="C56" s="189"/>
      <c r="D56" s="347" t="s">
        <v>427</v>
      </c>
      <c r="E56" s="348"/>
      <c r="F56" s="348"/>
      <c r="G56" s="348"/>
      <c r="H56" s="348"/>
      <c r="I56" s="348"/>
      <c r="J56" s="348"/>
      <c r="K56" s="348"/>
      <c r="L56" s="348"/>
      <c r="M56" s="348"/>
      <c r="N56" s="348"/>
      <c r="O56" s="348"/>
      <c r="P56" s="348"/>
      <c r="Q56" s="348"/>
      <c r="R56" s="348"/>
      <c r="S56" s="348"/>
      <c r="T56" s="348"/>
    </row>
    <row r="57" spans="1:20" ht="14.25" customHeight="1">
      <c r="B57" s="204"/>
      <c r="C57" s="204"/>
      <c r="D57" s="174"/>
      <c r="E57" s="174"/>
      <c r="F57" s="174"/>
      <c r="G57" s="174"/>
      <c r="H57" s="174"/>
      <c r="I57" s="174"/>
      <c r="J57" s="174"/>
      <c r="K57" s="174"/>
      <c r="L57" s="174"/>
      <c r="M57" s="174"/>
      <c r="N57" s="174"/>
      <c r="O57" s="174"/>
      <c r="P57" s="174"/>
      <c r="Q57" s="174"/>
      <c r="R57" s="174"/>
      <c r="S57" s="174"/>
    </row>
    <row r="58" spans="1:20" ht="18.75">
      <c r="B58" s="121" t="s">
        <v>276</v>
      </c>
      <c r="C58" s="199"/>
      <c r="D58" s="116"/>
      <c r="E58" s="116"/>
      <c r="F58" s="116"/>
      <c r="G58" s="116"/>
      <c r="H58" s="116"/>
      <c r="I58" s="116"/>
      <c r="J58" s="116"/>
      <c r="K58" s="116"/>
      <c r="L58" s="116"/>
      <c r="M58" s="116"/>
      <c r="N58" s="116"/>
      <c r="O58" s="116"/>
      <c r="P58" s="117"/>
      <c r="Q58" s="118"/>
      <c r="R58" s="118"/>
      <c r="S58" s="118"/>
    </row>
    <row r="59" spans="1:20" ht="29.25" customHeight="1">
      <c r="B59" s="456" t="s">
        <v>313</v>
      </c>
      <c r="C59" s="456"/>
      <c r="D59" s="456"/>
      <c r="E59" s="456"/>
      <c r="F59" s="456"/>
      <c r="G59" s="456"/>
      <c r="H59" s="456"/>
      <c r="I59" s="456"/>
      <c r="J59" s="456"/>
      <c r="K59" s="456"/>
      <c r="L59" s="456"/>
      <c r="M59" s="456"/>
      <c r="N59" s="456"/>
      <c r="O59" s="456"/>
      <c r="P59" s="456"/>
      <c r="Q59" s="456"/>
      <c r="R59" s="456"/>
      <c r="S59" s="456"/>
    </row>
    <row r="60" spans="1:20">
      <c r="B60" s="395" t="s">
        <v>294</v>
      </c>
      <c r="C60" s="395"/>
      <c r="D60" s="395"/>
      <c r="E60" s="395"/>
      <c r="F60" s="395"/>
      <c r="G60" s="395"/>
      <c r="H60" s="395"/>
      <c r="I60" s="395"/>
      <c r="J60" s="395"/>
      <c r="K60" s="395"/>
      <c r="L60" s="395"/>
      <c r="M60" s="395"/>
      <c r="N60" s="395"/>
      <c r="O60" s="395"/>
      <c r="P60" s="395"/>
      <c r="Q60" s="395"/>
      <c r="R60" s="395"/>
      <c r="S60" s="395"/>
    </row>
    <row r="61" spans="1:20">
      <c r="B61" s="395" t="s">
        <v>275</v>
      </c>
      <c r="C61" s="395"/>
      <c r="D61" s="395"/>
      <c r="E61" s="395"/>
      <c r="F61" s="395"/>
      <c r="G61" s="395"/>
      <c r="H61" s="395"/>
      <c r="I61" s="395"/>
      <c r="J61" s="395"/>
      <c r="K61" s="395"/>
      <c r="L61" s="395"/>
      <c r="M61" s="395"/>
      <c r="N61" s="395"/>
      <c r="O61" s="395"/>
      <c r="P61" s="395"/>
      <c r="Q61" s="395"/>
      <c r="R61" s="395"/>
      <c r="S61" s="395"/>
    </row>
    <row r="62" spans="1:20">
      <c r="B62" s="210"/>
      <c r="C62" s="167"/>
      <c r="D62" s="95"/>
      <c r="E62" s="95"/>
      <c r="F62" s="95"/>
      <c r="G62" s="95"/>
      <c r="H62" s="95"/>
      <c r="I62" s="95"/>
      <c r="J62" s="95"/>
      <c r="K62" s="95"/>
      <c r="L62" s="95"/>
      <c r="M62" s="95"/>
    </row>
    <row r="63" spans="1:20" ht="33.75" customHeight="1">
      <c r="F63" s="15">
        <v>0</v>
      </c>
      <c r="G63" s="453" t="s">
        <v>379</v>
      </c>
      <c r="H63" s="455"/>
      <c r="I63" s="455"/>
      <c r="J63" s="455"/>
      <c r="K63" s="455"/>
      <c r="L63" s="455"/>
      <c r="M63" s="455"/>
      <c r="N63" s="455"/>
      <c r="O63" s="455"/>
      <c r="P63" s="455"/>
      <c r="Q63" s="455"/>
    </row>
    <row r="64" spans="1:20" ht="15.75">
      <c r="B64" s="168" t="s">
        <v>153</v>
      </c>
      <c r="C64" s="27"/>
      <c r="D64" s="30"/>
      <c r="E64" s="30"/>
      <c r="F64" s="138">
        <f>+F63/12</f>
        <v>0</v>
      </c>
      <c r="G64" s="75" t="s">
        <v>304</v>
      </c>
      <c r="H64" s="75"/>
      <c r="I64" s="75"/>
      <c r="J64" s="75"/>
      <c r="K64" s="75"/>
      <c r="L64" s="75"/>
      <c r="M64" s="75"/>
      <c r="N64" s="75"/>
      <c r="O64" s="75"/>
      <c r="P64" s="36"/>
    </row>
    <row r="66" spans="1:20">
      <c r="B66" s="446" t="s">
        <v>314</v>
      </c>
      <c r="C66" s="446"/>
      <c r="D66" s="446"/>
      <c r="E66" s="446"/>
      <c r="F66" s="446"/>
      <c r="G66" s="446"/>
      <c r="H66" s="446"/>
      <c r="I66" s="446"/>
      <c r="J66" s="446"/>
      <c r="K66" s="446"/>
      <c r="L66" s="446"/>
      <c r="M66" s="446"/>
      <c r="N66" s="446"/>
      <c r="O66" s="446"/>
      <c r="P66" s="446"/>
      <c r="Q66" s="446"/>
      <c r="R66" s="446"/>
      <c r="S66" s="446"/>
    </row>
    <row r="67" spans="1:20">
      <c r="B67" s="446"/>
      <c r="C67" s="446"/>
      <c r="D67" s="446"/>
      <c r="E67" s="446"/>
      <c r="F67" s="446"/>
      <c r="G67" s="446"/>
      <c r="H67" s="446"/>
      <c r="I67" s="446"/>
      <c r="J67" s="446"/>
      <c r="K67" s="446"/>
      <c r="L67" s="446"/>
      <c r="M67" s="446"/>
      <c r="N67" s="446"/>
      <c r="O67" s="446"/>
      <c r="P67" s="446"/>
      <c r="Q67" s="446"/>
      <c r="R67" s="446"/>
      <c r="S67" s="446"/>
    </row>
    <row r="68" spans="1:20">
      <c r="C68" s="200"/>
      <c r="D68" s="106"/>
      <c r="E68" s="106"/>
      <c r="F68" s="106"/>
      <c r="G68" s="106"/>
      <c r="H68" s="106"/>
    </row>
    <row r="69" spans="1:20" ht="15" customHeight="1">
      <c r="F69" s="15">
        <v>0</v>
      </c>
      <c r="G69" s="359" t="s">
        <v>423</v>
      </c>
      <c r="H69" s="361"/>
      <c r="I69" s="361"/>
      <c r="J69" s="361"/>
      <c r="K69" s="361"/>
      <c r="L69" s="361"/>
      <c r="M69" s="361"/>
      <c r="N69" s="361"/>
      <c r="O69" s="361"/>
      <c r="P69" s="361"/>
      <c r="Q69" s="361"/>
      <c r="R69" s="361"/>
      <c r="S69" s="361"/>
      <c r="T69" s="100"/>
    </row>
    <row r="70" spans="1:20">
      <c r="B70" s="171" t="s">
        <v>222</v>
      </c>
      <c r="C70" s="171"/>
      <c r="F70" s="15">
        <v>0</v>
      </c>
      <c r="G70" s="359" t="s">
        <v>235</v>
      </c>
      <c r="H70" s="361"/>
      <c r="I70" s="361"/>
      <c r="J70" s="361"/>
      <c r="K70" s="361"/>
      <c r="L70" s="361"/>
      <c r="M70" s="361"/>
      <c r="N70" s="361"/>
      <c r="O70" s="361"/>
      <c r="P70" s="361"/>
      <c r="Q70" s="361"/>
      <c r="R70" s="361"/>
      <c r="S70" s="361"/>
      <c r="T70" s="361"/>
    </row>
    <row r="71" spans="1:20">
      <c r="B71" s="171" t="s">
        <v>222</v>
      </c>
      <c r="C71" s="171"/>
      <c r="F71" s="15">
        <v>0</v>
      </c>
      <c r="G71" s="359" t="s">
        <v>236</v>
      </c>
      <c r="H71" s="361"/>
      <c r="I71" s="361"/>
      <c r="J71" s="361"/>
      <c r="K71" s="361"/>
      <c r="L71" s="361"/>
      <c r="M71" s="361"/>
      <c r="N71" s="361"/>
      <c r="O71" s="361"/>
      <c r="P71" s="361"/>
      <c r="Q71" s="361"/>
      <c r="R71" s="361"/>
      <c r="S71" s="361"/>
      <c r="T71" s="361"/>
    </row>
    <row r="72" spans="1:20">
      <c r="B72" s="171" t="s">
        <v>222</v>
      </c>
      <c r="C72" s="171"/>
      <c r="F72" s="15">
        <v>0</v>
      </c>
      <c r="G72" s="359" t="s">
        <v>237</v>
      </c>
      <c r="H72" s="361"/>
      <c r="I72" s="361"/>
      <c r="J72" s="361"/>
      <c r="K72" s="361"/>
      <c r="L72" s="361"/>
      <c r="M72" s="361"/>
      <c r="N72" s="361"/>
      <c r="O72" s="361"/>
      <c r="P72" s="361"/>
      <c r="Q72" s="361"/>
      <c r="R72" s="361"/>
      <c r="S72" s="361"/>
      <c r="T72" s="361"/>
    </row>
    <row r="73" spans="1:20">
      <c r="B73" s="171" t="s">
        <v>222</v>
      </c>
      <c r="C73" s="171"/>
      <c r="F73" s="15">
        <v>0</v>
      </c>
      <c r="G73" s="392" t="s">
        <v>278</v>
      </c>
      <c r="H73" s="402"/>
      <c r="I73" s="402"/>
      <c r="J73" s="402"/>
      <c r="K73" s="402"/>
      <c r="L73" s="402"/>
      <c r="M73" s="402"/>
      <c r="N73" s="402"/>
      <c r="O73" s="402"/>
      <c r="P73" s="402"/>
      <c r="Q73" s="402"/>
      <c r="R73" s="402"/>
      <c r="S73" s="402"/>
      <c r="T73" s="402"/>
    </row>
    <row r="74" spans="1:20">
      <c r="B74" s="171" t="s">
        <v>222</v>
      </c>
      <c r="C74" s="171"/>
      <c r="F74" s="15">
        <v>0</v>
      </c>
      <c r="G74" s="347" t="s">
        <v>223</v>
      </c>
      <c r="H74" s="412"/>
      <c r="I74" s="412"/>
      <c r="J74" s="412"/>
      <c r="K74" s="412"/>
      <c r="L74" s="412"/>
      <c r="M74" s="412"/>
      <c r="N74" s="412"/>
      <c r="O74" s="412"/>
      <c r="P74" s="412"/>
      <c r="Q74" s="412"/>
      <c r="R74" s="412"/>
      <c r="S74" s="412"/>
      <c r="T74" s="412"/>
    </row>
    <row r="75" spans="1:20" s="56" customFormat="1" ht="15" customHeight="1">
      <c r="A75" s="49"/>
      <c r="B75" s="294" t="s">
        <v>140</v>
      </c>
      <c r="C75" s="294"/>
      <c r="F75" s="15">
        <v>0</v>
      </c>
      <c r="G75" s="453" t="s">
        <v>232</v>
      </c>
      <c r="H75" s="454"/>
      <c r="I75" s="454"/>
      <c r="J75" s="454"/>
      <c r="K75" s="454"/>
      <c r="L75" s="454"/>
      <c r="M75" s="454"/>
      <c r="N75" s="454"/>
      <c r="O75" s="454"/>
      <c r="P75" s="454"/>
      <c r="Q75" s="454"/>
      <c r="R75" s="454"/>
      <c r="S75" s="454"/>
      <c r="T75" s="321"/>
    </row>
    <row r="76" spans="1:20" s="56" customFormat="1" ht="15" customHeight="1">
      <c r="A76" s="49"/>
      <c r="B76" s="294" t="s">
        <v>140</v>
      </c>
      <c r="C76" s="294"/>
      <c r="F76" s="15">
        <v>0</v>
      </c>
      <c r="G76" s="453" t="s">
        <v>233</v>
      </c>
      <c r="H76" s="454"/>
      <c r="I76" s="454"/>
      <c r="J76" s="454"/>
      <c r="K76" s="454"/>
      <c r="L76" s="454"/>
      <c r="M76" s="454"/>
      <c r="N76" s="454"/>
      <c r="O76" s="454"/>
      <c r="P76" s="454"/>
      <c r="Q76" s="454"/>
      <c r="R76" s="454"/>
      <c r="S76" s="454"/>
      <c r="T76" s="321"/>
    </row>
    <row r="77" spans="1:20" ht="31.5" customHeight="1">
      <c r="B77" s="171" t="s">
        <v>140</v>
      </c>
      <c r="C77" s="171"/>
      <c r="F77" s="15">
        <v>0</v>
      </c>
      <c r="G77" s="359" t="s">
        <v>225</v>
      </c>
      <c r="H77" s="361"/>
      <c r="I77" s="361"/>
      <c r="J77" s="361"/>
      <c r="K77" s="361"/>
      <c r="L77" s="361"/>
      <c r="M77" s="361"/>
      <c r="N77" s="361"/>
      <c r="O77" s="361"/>
      <c r="P77" s="361"/>
      <c r="Q77" s="361"/>
      <c r="R77" s="361"/>
      <c r="S77" s="361"/>
      <c r="T77" s="124"/>
    </row>
    <row r="78" spans="1:20">
      <c r="B78" s="171" t="s">
        <v>1</v>
      </c>
      <c r="C78" s="171"/>
      <c r="F78" s="112">
        <f>+F69-F70-F71-F72-F73-F74+F75+F76+F77</f>
        <v>0</v>
      </c>
      <c r="G78" s="99"/>
      <c r="H78" s="100"/>
      <c r="I78" s="100"/>
      <c r="J78" s="100"/>
      <c r="K78" s="100"/>
      <c r="L78" s="100"/>
      <c r="M78" s="100"/>
      <c r="N78" s="100"/>
      <c r="O78" s="100"/>
      <c r="P78" s="100"/>
      <c r="Q78" s="100"/>
      <c r="R78" s="100"/>
      <c r="S78" s="100"/>
      <c r="T78" s="100"/>
    </row>
    <row r="79" spans="1:20" ht="15.75">
      <c r="B79" s="168" t="s">
        <v>153</v>
      </c>
      <c r="C79" s="168"/>
      <c r="D79" s="30"/>
      <c r="E79" s="30"/>
      <c r="F79" s="138">
        <f>F78/12</f>
        <v>0</v>
      </c>
      <c r="G79" s="75" t="s">
        <v>304</v>
      </c>
      <c r="H79" s="75"/>
      <c r="I79" s="75"/>
      <c r="J79" s="75"/>
      <c r="K79" s="75"/>
      <c r="L79" s="75"/>
      <c r="M79" s="75"/>
      <c r="N79" s="75"/>
      <c r="O79" s="75"/>
      <c r="P79" s="36"/>
    </row>
    <row r="81" spans="2:20" ht="18.75">
      <c r="B81" s="121" t="s">
        <v>244</v>
      </c>
      <c r="C81" s="199"/>
      <c r="D81" s="116"/>
      <c r="E81" s="116"/>
      <c r="F81" s="116"/>
      <c r="G81" s="116"/>
      <c r="H81" s="116"/>
      <c r="I81" s="116"/>
      <c r="J81" s="116"/>
      <c r="K81" s="116"/>
      <c r="L81" s="116"/>
      <c r="M81" s="116"/>
      <c r="N81" s="116"/>
      <c r="O81" s="116"/>
      <c r="P81" s="117"/>
      <c r="Q81" s="117"/>
      <c r="R81" s="118"/>
      <c r="S81" s="118"/>
    </row>
    <row r="82" spans="2:20">
      <c r="D82" s="26"/>
      <c r="J82" s="101"/>
      <c r="K82" s="30"/>
      <c r="O82" s="101"/>
      <c r="P82" s="101"/>
      <c r="Q82" s="101"/>
    </row>
    <row r="83" spans="2:20">
      <c r="B83" s="360" t="s">
        <v>302</v>
      </c>
      <c r="C83" s="360"/>
      <c r="D83" s="360"/>
      <c r="E83" s="360"/>
      <c r="F83" s="360"/>
      <c r="G83" s="360"/>
      <c r="H83" s="360"/>
      <c r="I83" s="360"/>
      <c r="J83" s="360"/>
      <c r="K83" s="360"/>
      <c r="L83" s="360"/>
      <c r="M83" s="360"/>
      <c r="N83" s="360"/>
      <c r="O83" s="360"/>
      <c r="P83" s="360"/>
      <c r="Q83" s="360"/>
      <c r="R83" s="360"/>
      <c r="S83" s="360"/>
    </row>
    <row r="84" spans="2:20">
      <c r="B84" s="360"/>
      <c r="C84" s="360"/>
      <c r="D84" s="360"/>
      <c r="E84" s="360"/>
      <c r="F84" s="360"/>
      <c r="G84" s="360"/>
      <c r="H84" s="360"/>
      <c r="I84" s="360"/>
      <c r="J84" s="360"/>
      <c r="K84" s="360"/>
      <c r="L84" s="360"/>
      <c r="M84" s="360"/>
      <c r="N84" s="360"/>
      <c r="O84" s="360"/>
      <c r="P84" s="360"/>
      <c r="Q84" s="360"/>
      <c r="R84" s="360"/>
      <c r="S84" s="360"/>
    </row>
    <row r="85" spans="2:20">
      <c r="B85" s="211"/>
      <c r="C85" s="169"/>
      <c r="D85" s="102"/>
      <c r="E85" s="102"/>
      <c r="F85" s="102"/>
      <c r="G85" s="102"/>
      <c r="H85" s="102"/>
      <c r="I85" s="102"/>
      <c r="J85" s="102"/>
      <c r="K85" s="102"/>
      <c r="L85" s="102"/>
      <c r="M85" s="102"/>
      <c r="N85" s="102"/>
      <c r="O85" s="102"/>
      <c r="P85" s="102"/>
      <c r="Q85" s="102"/>
      <c r="R85" s="102"/>
      <c r="S85" s="102"/>
    </row>
    <row r="86" spans="2:20">
      <c r="B86" s="164"/>
      <c r="D86" s="26"/>
      <c r="E86" s="26"/>
      <c r="F86" s="43">
        <v>2020</v>
      </c>
      <c r="K86" s="101"/>
      <c r="L86" s="30"/>
      <c r="M86" s="27"/>
      <c r="O86" s="43">
        <v>2019</v>
      </c>
    </row>
    <row r="87" spans="2:20" ht="15" customHeight="1">
      <c r="D87" s="26"/>
      <c r="E87" s="26"/>
      <c r="F87" s="397">
        <v>0</v>
      </c>
      <c r="G87" s="359" t="s">
        <v>260</v>
      </c>
      <c r="H87" s="361"/>
      <c r="I87" s="361"/>
      <c r="J87" s="361"/>
      <c r="K87" s="361"/>
      <c r="L87" s="123"/>
      <c r="O87" s="397">
        <v>0</v>
      </c>
      <c r="P87" s="359" t="s">
        <v>260</v>
      </c>
      <c r="Q87" s="361"/>
      <c r="R87" s="361"/>
      <c r="S87" s="361"/>
      <c r="T87" s="124"/>
    </row>
    <row r="88" spans="2:20">
      <c r="D88" s="26"/>
      <c r="E88" s="26"/>
      <c r="F88" s="398"/>
      <c r="G88" s="359"/>
      <c r="H88" s="361"/>
      <c r="I88" s="361"/>
      <c r="J88" s="361"/>
      <c r="K88" s="361"/>
      <c r="L88" s="123"/>
      <c r="O88" s="398"/>
      <c r="P88" s="359"/>
      <c r="Q88" s="361"/>
      <c r="R88" s="361"/>
      <c r="S88" s="361"/>
      <c r="T88" s="124"/>
    </row>
    <row r="89" spans="2:20" ht="15" customHeight="1">
      <c r="B89" s="171" t="s">
        <v>140</v>
      </c>
      <c r="D89" s="26"/>
      <c r="E89" s="26"/>
      <c r="F89" s="15"/>
      <c r="G89" s="125" t="s">
        <v>259</v>
      </c>
      <c r="H89" s="126"/>
      <c r="I89" s="126"/>
      <c r="J89" s="123"/>
      <c r="K89" s="123"/>
      <c r="L89" s="123"/>
      <c r="M89" s="23" t="s">
        <v>140</v>
      </c>
      <c r="O89" s="15">
        <v>0</v>
      </c>
      <c r="P89" s="125" t="s">
        <v>259</v>
      </c>
      <c r="Q89" s="126"/>
      <c r="R89" s="126"/>
      <c r="S89" s="123"/>
      <c r="T89" s="123"/>
    </row>
    <row r="90" spans="2:20">
      <c r="B90" s="171" t="s">
        <v>245</v>
      </c>
      <c r="D90" s="26"/>
      <c r="E90" s="26"/>
      <c r="F90" s="213">
        <f>+F87+F89</f>
        <v>0</v>
      </c>
      <c r="K90" s="101"/>
      <c r="L90" s="30"/>
      <c r="M90" s="26" t="s">
        <v>246</v>
      </c>
      <c r="O90" s="213">
        <f>+O87+O89</f>
        <v>0</v>
      </c>
      <c r="T90" s="101"/>
    </row>
    <row r="91" spans="2:20">
      <c r="B91" s="171"/>
      <c r="D91" s="26"/>
      <c r="E91" s="26"/>
      <c r="K91" s="101"/>
      <c r="L91" s="30"/>
      <c r="P91" s="101"/>
      <c r="Q91" s="101"/>
      <c r="R91" s="101"/>
    </row>
    <row r="92" spans="2:20">
      <c r="B92" s="168" t="s">
        <v>247</v>
      </c>
      <c r="D92" s="26"/>
      <c r="E92" s="26"/>
      <c r="F92" s="137" t="e">
        <f>+(O90-F90)/O90</f>
        <v>#DIV/0!</v>
      </c>
      <c r="G92" s="127" t="s">
        <v>248</v>
      </c>
      <c r="K92" s="101"/>
      <c r="L92" s="30"/>
      <c r="N92" s="101"/>
      <c r="O92" s="101"/>
    </row>
  </sheetData>
  <sheetProtection algorithmName="SHA-512" hashValue="4QATPGh9AMxzp2XYAgUlZNyAPXjOFff2hbhe4lcSqThMznom3bZnjv1EyS3e9QUVieZegRTkKQXx75IO05J5ig==" saltValue="FQpsd+NWsH5OnF2zdFNi0g==" spinCount="100000" sheet="1" formatCells="0" formatColumns="0" formatRows="0" insertColumns="0" insertRows="0" insertHyperlinks="0" deleteColumns="0" deleteRows="0" sort="0" autoFilter="0" pivotTables="0"/>
  <mergeCells count="57">
    <mergeCell ref="B3:S3"/>
    <mergeCell ref="E7:L7"/>
    <mergeCell ref="B5:S5"/>
    <mergeCell ref="D39:S39"/>
    <mergeCell ref="D15:O15"/>
    <mergeCell ref="D16:O16"/>
    <mergeCell ref="D27:S27"/>
    <mergeCell ref="D28:S28"/>
    <mergeCell ref="B11:S11"/>
    <mergeCell ref="B66:S67"/>
    <mergeCell ref="D43:T43"/>
    <mergeCell ref="E44:T44"/>
    <mergeCell ref="D13:S13"/>
    <mergeCell ref="E55:T55"/>
    <mergeCell ref="D56:T56"/>
    <mergeCell ref="D20:S20"/>
    <mergeCell ref="G63:Q63"/>
    <mergeCell ref="D37:S37"/>
    <mergeCell ref="D38:S38"/>
    <mergeCell ref="B60:S60"/>
    <mergeCell ref="B61:S61"/>
    <mergeCell ref="B59:S59"/>
    <mergeCell ref="D14:S14"/>
    <mergeCell ref="D24:S24"/>
    <mergeCell ref="D25:G25"/>
    <mergeCell ref="G70:T70"/>
    <mergeCell ref="G74:T74"/>
    <mergeCell ref="D32:S32"/>
    <mergeCell ref="D34:S34"/>
    <mergeCell ref="D35:S35"/>
    <mergeCell ref="G73:T73"/>
    <mergeCell ref="E46:S46"/>
    <mergeCell ref="E54:S54"/>
    <mergeCell ref="E47:T47"/>
    <mergeCell ref="D48:T48"/>
    <mergeCell ref="D50:S50"/>
    <mergeCell ref="D51:T51"/>
    <mergeCell ref="E53:T53"/>
    <mergeCell ref="D41:P41"/>
    <mergeCell ref="D42:S42"/>
    <mergeCell ref="G69:S69"/>
    <mergeCell ref="G77:S77"/>
    <mergeCell ref="G76:S76"/>
    <mergeCell ref="G75:S75"/>
    <mergeCell ref="G71:T71"/>
    <mergeCell ref="G72:T72"/>
    <mergeCell ref="E45:T45"/>
    <mergeCell ref="D30:S30"/>
    <mergeCell ref="D33:S33"/>
    <mergeCell ref="E52:T52"/>
    <mergeCell ref="D22:T22"/>
    <mergeCell ref="D29:S29"/>
    <mergeCell ref="B83:S84"/>
    <mergeCell ref="G87:K88"/>
    <mergeCell ref="F87:F88"/>
    <mergeCell ref="O87:O88"/>
    <mergeCell ref="P87:S88"/>
  </mergeCells>
  <conditionalFormatting sqref="K86">
    <cfRule type="cellIs" priority="5" operator="greaterThan">
      <formula>0.4</formula>
    </cfRule>
  </conditionalFormatting>
  <conditionalFormatting sqref="N92 O82 J82 K90:K92 P91">
    <cfRule type="cellIs" priority="3" operator="greaterThan">
      <formula>0.4</formula>
    </cfRule>
  </conditionalFormatting>
  <conditionalFormatting sqref="T90">
    <cfRule type="cellIs" priority="1" operator="greaterThan">
      <formula>0.4</formula>
    </cfRule>
  </conditionalFormatting>
  <hyperlinks>
    <hyperlink ref="B60:S60" location="'New Entity'!A1" display="&gt;If you were not in business during the 1 year period preceding 2/15/2020, but were in operation on 2/15/2020, use the calculator on the New Enitity tab"/>
    <hyperlink ref="B61:S61" location="'Seasonal Business'!A1" display="&gt;If you are a Seasonal Business, use the calculator on the Seasonal Business tab instead."/>
    <hyperlink ref="H25" location="'Addendum A-Affiliate'!A1" display="click here"/>
  </hyperlinks>
  <pageMargins left="0.25" right="0.25" top="0.75" bottom="0.75" header="0.3" footer="0.3"/>
  <pageSetup scale="62" fitToHeight="0" orientation="landscape" r:id="rId1"/>
  <rowBreaks count="2" manualBreakCount="2">
    <brk id="40" max="16383" man="1"/>
    <brk id="57"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 id="{D5ADB2A0-39EA-47E1-ACDE-604EF243A39A}">
            <xm:f>'Corps &amp; Non-Profits'!#REF!&gt;40%</xm:f>
            <x14:dxf>
              <font>
                <b/>
                <i val="0"/>
                <color rgb="FFFF0000"/>
              </font>
            </x14:dxf>
          </x14:cfRule>
          <xm:sqref>J82 K90:K91 K86</xm:sqref>
        </x14:conditionalFormatting>
        <x14:conditionalFormatting xmlns:xm="http://schemas.microsoft.com/office/excel/2006/main">
          <x14:cfRule type="expression" priority="2" id="{438AC9FC-24F4-48FD-8415-50E86F67C837}">
            <xm:f>'Corps &amp; Non-Profits'!#REF!&gt;40%</xm:f>
            <x14:dxf>
              <font>
                <b/>
                <i val="0"/>
                <color rgb="FFFF0000"/>
              </font>
            </x14:dxf>
          </x14:cfRule>
          <xm:sqref>T90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Instructions-READ FIRST</vt:lpstr>
      <vt:lpstr>Supp App</vt:lpstr>
      <vt:lpstr>Questions</vt:lpstr>
      <vt:lpstr>Corps &amp; Non-Profits</vt:lpstr>
      <vt:lpstr>Affiliate Definition</vt:lpstr>
      <vt:lpstr>Addendum C-Faith Based</vt:lpstr>
      <vt:lpstr>Self Employed (Gross Income)</vt:lpstr>
      <vt:lpstr>Self Employed (Net Profit)</vt:lpstr>
      <vt:lpstr>Farmer-Rancher</vt:lpstr>
      <vt:lpstr>Partnership</vt:lpstr>
      <vt:lpstr>Addendum A-Affiliate</vt:lpstr>
      <vt:lpstr>New Entity</vt:lpstr>
      <vt:lpstr>Seasonal Business</vt:lpstr>
      <vt:lpstr>Gross Receipts</vt:lpstr>
      <vt:lpstr>Payroll Cost Definition</vt:lpstr>
      <vt:lpstr>Data</vt:lpstr>
      <vt:lpstr>Examples</vt:lpstr>
      <vt:lpstr>address</vt:lpstr>
      <vt:lpstr>'Corps &amp; Non-Profits'!Print_Area</vt:lpstr>
      <vt:lpstr>'Farmer-Rancher'!Print_Area</vt:lpstr>
      <vt:lpstr>'Instructions-READ FIRST'!Print_Area</vt:lpstr>
      <vt:lpstr>Partnership!Print_Area</vt:lpstr>
      <vt:lpstr>Questions!Print_Area</vt:lpstr>
      <vt:lpstr>'Self Employed (Gross Income)'!Print_Area</vt:lpstr>
      <vt:lpstr>'Self Employed (Net Profit)'!Print_Area</vt:lpstr>
      <vt:lpstr>'Supp App'!Print_Area</vt:lpstr>
      <vt:lpstr>size</vt:lpstr>
      <vt:lpstr>TaxRet</vt:lpstr>
      <vt:lpstr>YN</vt:lpstr>
    </vt:vector>
  </TitlesOfParts>
  <Company>First Horizon National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SIPE, ADRIENNE H.</dc:creator>
  <cp:lastModifiedBy>BRUNECZ, KALI A.</cp:lastModifiedBy>
  <cp:lastPrinted>2021-01-26T16:57:56Z</cp:lastPrinted>
  <dcterms:created xsi:type="dcterms:W3CDTF">2020-04-03T11:00:34Z</dcterms:created>
  <dcterms:modified xsi:type="dcterms:W3CDTF">2021-03-25T13:45:20Z</dcterms:modified>
</cp:coreProperties>
</file>